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24912" windowHeight="11772" activeTab="1"/>
  </bookViews>
  <sheets>
    <sheet name="List1" sheetId="1" r:id="rId1"/>
    <sheet name="List1 (2)" sheetId="2" r:id="rId2"/>
    <sheet name="List2" sheetId="3" r:id="rId3"/>
    <sheet name="List3" sheetId="4" r:id="rId4"/>
  </sheets>
  <definedNames>
    <definedName name="__CDSG1__" localSheetId="1">'List1 (2)'!$A$8:$J$88</definedName>
    <definedName name="__CDSG1__">'List1'!$A$8:$J$36</definedName>
    <definedName name="__CDSG2__" localSheetId="1">'List1 (2)'!$A$10:$J$35</definedName>
    <definedName name="__CDSG2__">'List1'!$A$10:$J$13</definedName>
    <definedName name="__CDSG3__" localSheetId="1">'List1 (2)'!$C$12:$J$12</definedName>
    <definedName name="__CDSG3__">'List1'!$C$12:$J$12</definedName>
    <definedName name="__CDSNaslov__" localSheetId="1">'List1 (2)'!$A$1:$J$7</definedName>
    <definedName name="__CDSNaslov__">'List1'!$A$1:$J$7</definedName>
    <definedName name="__Main__" localSheetId="1">'List1 (2)'!$A$1:$J$175</definedName>
    <definedName name="__Main__">'List1'!$A$1:$J$61</definedName>
    <definedName name="_xlnm.Print_Titles" localSheetId="0">'List1'!$6:$7</definedName>
    <definedName name="_xlnm.Print_Titles" localSheetId="1">'List1 (2)'!$6:$7</definedName>
  </definedNames>
  <calcPr fullCalcOnLoad="1"/>
</workbook>
</file>

<file path=xl/sharedStrings.xml><?xml version="1.0" encoding="utf-8"?>
<sst xmlns="http://schemas.openxmlformats.org/spreadsheetml/2006/main" count="631" uniqueCount="150">
  <si>
    <t>11</t>
  </si>
  <si>
    <t>31</t>
  </si>
  <si>
    <t>43</t>
  </si>
  <si>
    <t>52</t>
  </si>
  <si>
    <t>61</t>
  </si>
  <si>
    <t>I-2</t>
  </si>
  <si>
    <t>6341</t>
  </si>
  <si>
    <t>6413</t>
  </si>
  <si>
    <t>6414</t>
  </si>
  <si>
    <t>6422</t>
  </si>
  <si>
    <t>6526</t>
  </si>
  <si>
    <t>6614</t>
  </si>
  <si>
    <t>6615</t>
  </si>
  <si>
    <t>6631</t>
  </si>
  <si>
    <t>6711</t>
  </si>
  <si>
    <t>6831</t>
  </si>
  <si>
    <t>9221</t>
  </si>
  <si>
    <t>Plan</t>
  </si>
  <si>
    <t>Izvori</t>
  </si>
  <si>
    <t>A100001</t>
  </si>
  <si>
    <t>A100002</t>
  </si>
  <si>
    <t>DONACIJE</t>
  </si>
  <si>
    <t>Rebalans</t>
  </si>
  <si>
    <t>SVEUKUPNO:</t>
  </si>
  <si>
    <t>POMOĆI</t>
  </si>
  <si>
    <t>Ostali prihodi</t>
  </si>
  <si>
    <t>Konto 4. razina</t>
  </si>
  <si>
    <t>VLASTITI PRIHODI</t>
  </si>
  <si>
    <t>REDOVNA DJELATNOST</t>
  </si>
  <si>
    <t>OST. PRIH. ZA POS.NA</t>
  </si>
  <si>
    <t>PROGRAMSKA DJELATNOST</t>
  </si>
  <si>
    <t>IZ PRORAČUNA</t>
  </si>
  <si>
    <t>MUZEJI HRVATSKOG ZAGORJA</t>
  </si>
  <si>
    <t>Višak prihoda</t>
  </si>
  <si>
    <t>Ostali nespomenuti prihodi</t>
  </si>
  <si>
    <t>Prihodi od zateznih kamata</t>
  </si>
  <si>
    <t>Tekuće donacije</t>
  </si>
  <si>
    <t>Prihodi od prodaje proizvoda i robe</t>
  </si>
  <si>
    <t>Aktivnost(int.šifra)</t>
  </si>
  <si>
    <t>Prihodi od zakupa i iznajmljivanja imovine</t>
  </si>
  <si>
    <t>Povećanje/smanjenje plana</t>
  </si>
  <si>
    <t>Prihodi od pruženih usluga</t>
  </si>
  <si>
    <t>Povećanje / smanjene plana u %</t>
  </si>
  <si>
    <t>Tekuće pomoći od izvanproračunskih korisnika</t>
  </si>
  <si>
    <t>Kamate na oročena sredstva i depozite po viđenju</t>
  </si>
  <si>
    <t>PLAN PRORAČUNA ZA 2018. I IZVRŠENJE OD 01.  DO  12. MJESECA</t>
  </si>
  <si>
    <t>Prihodi iz nadležnog proračuna za financiranje rashoda poslovanja</t>
  </si>
  <si>
    <t>Verzija plana: P2     Rebalans prihoda 2018.  Ispis planiranih prihoda.  Datum: do 31.12.2018.  Izvori sredstava: od 11 IZ PRORAČUNA do 61 DONACIJE.</t>
  </si>
  <si>
    <t>Službena putovanja</t>
  </si>
  <si>
    <t>3211</t>
  </si>
  <si>
    <t>A100003</t>
  </si>
  <si>
    <t>LIVING CASTLES</t>
  </si>
  <si>
    <t>Ostale usluge</t>
  </si>
  <si>
    <t>3239</t>
  </si>
  <si>
    <t>Intelektualne i osobne usluge</t>
  </si>
  <si>
    <t>3237</t>
  </si>
  <si>
    <t>Zakupnine i najamnine</t>
  </si>
  <si>
    <t>3235</t>
  </si>
  <si>
    <t>Usluge promidžbe i informiranja</t>
  </si>
  <si>
    <t>3233</t>
  </si>
  <si>
    <t>Umjetnička, literarna i znanstvena djela</t>
  </si>
  <si>
    <t>4263</t>
  </si>
  <si>
    <t>Reprezentacija</t>
  </si>
  <si>
    <t>3293</t>
  </si>
  <si>
    <t>Usluge telefona, pošte i prijevoza</t>
  </si>
  <si>
    <t>3231</t>
  </si>
  <si>
    <t>Sitni inventar i auto gume</t>
  </si>
  <si>
    <t>3225</t>
  </si>
  <si>
    <t>Materijal i dijelovi za tekuće i investicijsko održavanje</t>
  </si>
  <si>
    <t>3224</t>
  </si>
  <si>
    <t>Dodatna ulaganja na građevinskim objektima</t>
  </si>
  <si>
    <t>4511</t>
  </si>
  <si>
    <t>Ostala nematerijalna proizvedena imovina</t>
  </si>
  <si>
    <t>4264</t>
  </si>
  <si>
    <t>Oprema za održavanje i zaštitu</t>
  </si>
  <si>
    <t>4223</t>
  </si>
  <si>
    <t>Komunikacijska oprema</t>
  </si>
  <si>
    <t>4222</t>
  </si>
  <si>
    <t>Uredska oprema i namještaj</t>
  </si>
  <si>
    <t>4221</t>
  </si>
  <si>
    <t>Zemljište</t>
  </si>
  <si>
    <t>4111</t>
  </si>
  <si>
    <t>Ostali nespomenuti rashodi poslovanja</t>
  </si>
  <si>
    <t>3299</t>
  </si>
  <si>
    <t>Članarine i norme</t>
  </si>
  <si>
    <t>3294</t>
  </si>
  <si>
    <t>Premije osiguranja</t>
  </si>
  <si>
    <t>3292</t>
  </si>
  <si>
    <t>Uredski materijal i ostali materijalni rashodi</t>
  </si>
  <si>
    <t>3221</t>
  </si>
  <si>
    <t>Pohranjene knjige, umjetnička djela i slične vrijednosti</t>
  </si>
  <si>
    <t>4312</t>
  </si>
  <si>
    <t>Knjige</t>
  </si>
  <si>
    <t>4241</t>
  </si>
  <si>
    <t>Ulaganja u računalne programe</t>
  </si>
  <si>
    <t>4262</t>
  </si>
  <si>
    <t>Usluge tekućeg i investicijskog održavanja</t>
  </si>
  <si>
    <t>3232</t>
  </si>
  <si>
    <t>Materijal i sirovine</t>
  </si>
  <si>
    <t>3222</t>
  </si>
  <si>
    <t>Naknade za prijevoz, za rad na terenu i odvojeni život</t>
  </si>
  <si>
    <t>3212</t>
  </si>
  <si>
    <t>Doprinosi za obvezno osiguranje u slučaju nezaposlenosti</t>
  </si>
  <si>
    <t>3133</t>
  </si>
  <si>
    <t>Doprinosi za obvezno zdravstveno osiguranje</t>
  </si>
  <si>
    <t>3132</t>
  </si>
  <si>
    <t>Plaće za redovan rad</t>
  </si>
  <si>
    <t>3111</t>
  </si>
  <si>
    <t>Uređaji, strojevi i oprema za ostale namjene</t>
  </si>
  <si>
    <t>4227</t>
  </si>
  <si>
    <t>Licence</t>
  </si>
  <si>
    <t>4123</t>
  </si>
  <si>
    <t>Službena, radna i zaštitna odjeća i obuća</t>
  </si>
  <si>
    <t>3227</t>
  </si>
  <si>
    <t>Energija</t>
  </si>
  <si>
    <t>3223</t>
  </si>
  <si>
    <t>Stručno usavršavanje zaposlenika</t>
  </si>
  <si>
    <t>3213</t>
  </si>
  <si>
    <t>Ostali rashodi za zaposlene</t>
  </si>
  <si>
    <t>3121</t>
  </si>
  <si>
    <t>Naknade šteta zaposlenicima</t>
  </si>
  <si>
    <t>3833</t>
  </si>
  <si>
    <t>Zatezne kamate</t>
  </si>
  <si>
    <t>3433</t>
  </si>
  <si>
    <t>Negativne tečajne razlike i razlike zbog primjene valutne klauzule</t>
  </si>
  <si>
    <t>3432</t>
  </si>
  <si>
    <t>Bankarske usluge i usluge platnog prometa</t>
  </si>
  <si>
    <t>3431</t>
  </si>
  <si>
    <t>Troškovi sudskih postupaka</t>
  </si>
  <si>
    <t>3296</t>
  </si>
  <si>
    <t>Pristojbe i naknade</t>
  </si>
  <si>
    <t>3295</t>
  </si>
  <si>
    <t>Naknade za rad predstavničkih i izvršnih tijela, povjerenstava i slično</t>
  </si>
  <si>
    <t>3291</t>
  </si>
  <si>
    <t>Računalne usluge</t>
  </si>
  <si>
    <t>3238</t>
  </si>
  <si>
    <t>Zdravstvene i veterinarske usluge</t>
  </si>
  <si>
    <t>3236</t>
  </si>
  <si>
    <t>Komunalne usluge</t>
  </si>
  <si>
    <t>3234</t>
  </si>
  <si>
    <t>Ostale naknade troškova zaposlenima</t>
  </si>
  <si>
    <t>3214</t>
  </si>
  <si>
    <t>Rebalans II prihoda 2018.</t>
  </si>
  <si>
    <t>Rebalans II rashoda 2018.</t>
  </si>
  <si>
    <t>Izradio:</t>
  </si>
  <si>
    <t>Robert Glivar</t>
  </si>
  <si>
    <t>Ravnateljica:</t>
  </si>
  <si>
    <t>Nadica Jagarčec</t>
  </si>
  <si>
    <t>Verzija plana: R2     Rebalans rashoda 2018.  Datum: do 31.12.2018.  Izvori sredstava: od 11 IZ PRORAČUNA do 61 DONACIJE.</t>
  </si>
  <si>
    <t>Gornja Stubica, 22.12.2018.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</si>
</sst>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48" fillId="0" borderId="0" xfId="0" applyNumberFormat="1" applyFont="1" applyAlignment="1">
      <alignment horizontal="right"/>
    </xf>
    <xf numFmtId="0" fontId="51" fillId="33" borderId="0" xfId="0" applyFont="1" applyFill="1" applyBorder="1" applyAlignment="1">
      <alignment/>
    </xf>
    <xf numFmtId="0" fontId="52" fillId="4" borderId="0" xfId="0" applyFont="1" applyFill="1" applyAlignment="1">
      <alignment/>
    </xf>
    <xf numFmtId="0" fontId="52" fillId="34" borderId="0" xfId="0" applyFont="1" applyFill="1" applyBorder="1" applyAlignment="1">
      <alignment vertical="center"/>
    </xf>
    <xf numFmtId="164" fontId="52" fillId="34" borderId="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164" fontId="53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2" fillId="4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 horizontal="right"/>
    </xf>
    <xf numFmtId="0" fontId="55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52" fillId="4" borderId="12" xfId="0" applyFont="1" applyFill="1" applyBorder="1" applyAlignment="1">
      <alignment/>
    </xf>
    <xf numFmtId="0" fontId="57" fillId="0" borderId="0" xfId="0" applyFont="1" applyAlignment="1">
      <alignment horizontal="right"/>
    </xf>
    <xf numFmtId="0" fontId="52" fillId="4" borderId="0" xfId="0" applyFont="1" applyFill="1" applyBorder="1" applyAlignment="1">
      <alignment/>
    </xf>
    <xf numFmtId="164" fontId="53" fillId="35" borderId="0" xfId="0" applyNumberFormat="1" applyFont="1" applyFill="1" applyBorder="1" applyAlignment="1">
      <alignment/>
    </xf>
    <xf numFmtId="164" fontId="53" fillId="34" borderId="0" xfId="0" applyNumberFormat="1" applyFont="1" applyFill="1" applyBorder="1" applyAlignment="1">
      <alignment/>
    </xf>
    <xf numFmtId="164" fontId="53" fillId="36" borderId="0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0" fontId="55" fillId="34" borderId="13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0" fontId="55" fillId="34" borderId="15" xfId="0" applyFont="1" applyFill="1" applyBorder="1" applyAlignment="1">
      <alignment horizontal="center" wrapText="1"/>
    </xf>
    <xf numFmtId="0" fontId="56" fillId="34" borderId="16" xfId="0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4">
      <selection activeCell="A5" sqref="A5"/>
    </sheetView>
  </sheetViews>
  <sheetFormatPr defaultColWidth="9.140625" defaultRowHeight="15"/>
  <cols>
    <col min="1" max="1" width="12.00390625" style="0" customWidth="1"/>
    <col min="2" max="4" width="6.7109375" style="0" customWidth="1"/>
    <col min="6" max="6" width="23.8515625" style="0" customWidth="1"/>
    <col min="7" max="9" width="23.7109375" style="0" customWidth="1"/>
    <col min="10" max="10" width="13.140625" style="0" customWidth="1"/>
  </cols>
  <sheetData>
    <row r="1" ht="14.25">
      <c r="J1" s="25" t="s">
        <v>5</v>
      </c>
    </row>
    <row r="2" spans="1:10" ht="17.25">
      <c r="A2" s="15" t="s">
        <v>32</v>
      </c>
      <c r="B2" s="3"/>
      <c r="C2" s="3"/>
      <c r="D2" s="3"/>
      <c r="E2" s="3"/>
      <c r="F2" s="3"/>
      <c r="G2" s="3"/>
      <c r="H2" s="3"/>
      <c r="I2" s="3"/>
      <c r="J2" s="16"/>
    </row>
    <row r="3" spans="1:10" ht="20.25" customHeight="1">
      <c r="A3" s="30" t="s">
        <v>142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0.25" customHeight="1">
      <c r="A4" s="30" t="s">
        <v>45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4.25">
      <c r="A5" s="14" t="s">
        <v>47</v>
      </c>
      <c r="B5" s="2"/>
      <c r="C5" s="2"/>
      <c r="D5" s="2"/>
      <c r="E5" s="2"/>
      <c r="F5" s="2"/>
      <c r="G5" s="2"/>
      <c r="H5" s="2"/>
      <c r="I5" s="2"/>
      <c r="J5" s="2"/>
    </row>
    <row r="6" spans="1:10" ht="51.75" customHeight="1">
      <c r="A6" s="17" t="s">
        <v>38</v>
      </c>
      <c r="B6" s="31" t="s">
        <v>18</v>
      </c>
      <c r="C6" s="32"/>
      <c r="D6" s="33"/>
      <c r="E6" s="17" t="s">
        <v>26</v>
      </c>
      <c r="F6" s="17" t="str">
        <f>CONCATENATE("Naziv ",,E6)</f>
        <v>Naziv Konto 4. razina</v>
      </c>
      <c r="G6" s="18" t="s">
        <v>17</v>
      </c>
      <c r="H6" s="18" t="s">
        <v>22</v>
      </c>
      <c r="I6" s="17" t="s">
        <v>40</v>
      </c>
      <c r="J6" s="17" t="s">
        <v>42</v>
      </c>
    </row>
    <row r="7" spans="1:10" ht="15.75" customHeight="1">
      <c r="A7" s="20">
        <v>1</v>
      </c>
      <c r="B7" s="34">
        <v>2</v>
      </c>
      <c r="C7" s="35"/>
      <c r="D7" s="36"/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</row>
    <row r="8" spans="1:10" ht="23.25" customHeight="1">
      <c r="A8" s="21" t="s">
        <v>19</v>
      </c>
      <c r="B8" s="21" t="s">
        <v>28</v>
      </c>
      <c r="C8" s="10"/>
      <c r="D8" s="10"/>
      <c r="E8" s="10"/>
      <c r="F8" s="10"/>
      <c r="G8" s="11">
        <f>SUBTOTAL(9,G9:G36)</f>
        <v>12523100</v>
      </c>
      <c r="H8" s="11">
        <f>SUBTOTAL(9,H9:H36)</f>
        <v>12687150</v>
      </c>
      <c r="I8" s="11">
        <f>H8-G8</f>
        <v>164050</v>
      </c>
      <c r="J8" s="11">
        <f>IF(G8&lt;&gt;0,(H8*100/G8)-100,0)</f>
        <v>1.3099791585150626</v>
      </c>
    </row>
    <row r="9" spans="1:10" ht="30" customHeight="1" hidden="1">
      <c r="A9" s="22"/>
      <c r="B9" s="22"/>
      <c r="C9" s="6"/>
      <c r="D9" s="6"/>
      <c r="E9" s="6"/>
      <c r="F9" s="6"/>
      <c r="G9" s="12"/>
      <c r="H9" s="12"/>
      <c r="I9" s="12"/>
      <c r="J9" s="11">
        <f>IF(G9&lt;&gt;0,H9/G9,100)</f>
        <v>100</v>
      </c>
    </row>
    <row r="10" spans="1:10" ht="23.25" customHeight="1">
      <c r="A10" s="23"/>
      <c r="B10" s="24" t="s">
        <v>0</v>
      </c>
      <c r="C10" s="24" t="s">
        <v>31</v>
      </c>
      <c r="D10" s="26"/>
      <c r="E10" s="7"/>
      <c r="F10" s="7"/>
      <c r="G10" s="13">
        <f>SUBTOTAL(9,G11:G13)</f>
        <v>6882750</v>
      </c>
      <c r="H10" s="13">
        <f>SUBTOTAL(9,H11:H13)</f>
        <v>7201750</v>
      </c>
      <c r="I10" s="13">
        <f>H10-G10</f>
        <v>319000</v>
      </c>
      <c r="J10" s="29">
        <f>IF(G10&lt;&gt;0,(H10*100/G10)-100,0)</f>
        <v>4.6347753441574895</v>
      </c>
    </row>
    <row r="11" spans="1:10" ht="30" customHeight="1" hidden="1">
      <c r="A11" s="23"/>
      <c r="B11" s="24"/>
      <c r="C11" s="26"/>
      <c r="D11" s="26"/>
      <c r="E11" s="7"/>
      <c r="F11" s="7"/>
      <c r="G11" s="13"/>
      <c r="H11" s="13"/>
      <c r="I11" s="13"/>
      <c r="J11" s="11">
        <f>IF(G11&lt;&gt;0,H11/G11,100)</f>
        <v>100</v>
      </c>
    </row>
    <row r="12" spans="3:10" ht="18.75">
      <c r="C12" s="1" t="s">
        <v>19</v>
      </c>
      <c r="D12" s="1" t="s">
        <v>0</v>
      </c>
      <c r="E12" s="1" t="s">
        <v>14</v>
      </c>
      <c r="F12" s="1" t="s">
        <v>46</v>
      </c>
      <c r="G12" s="5">
        <v>6882750</v>
      </c>
      <c r="H12" s="5">
        <v>7201750</v>
      </c>
      <c r="I12" s="5">
        <f>H12-G12</f>
        <v>319000</v>
      </c>
      <c r="J12" s="27">
        <f>IF(G12&lt;&gt;0,(H12*100/G12)-100,0)</f>
        <v>4.6347753441574895</v>
      </c>
    </row>
    <row r="13" spans="1:10" ht="19.5" customHeight="1" hidden="1">
      <c r="A13" s="2"/>
      <c r="B13" s="2"/>
      <c r="C13" s="2"/>
      <c r="D13" s="2"/>
      <c r="E13" s="2"/>
      <c r="F13" s="2"/>
      <c r="G13" s="4"/>
      <c r="H13" s="4"/>
      <c r="I13" s="4"/>
      <c r="J13" s="11">
        <f>IF(G13&lt;&gt;0,H13/G13,100)</f>
        <v>100</v>
      </c>
    </row>
    <row r="14" spans="1:10" ht="23.25" customHeight="1">
      <c r="A14" s="23"/>
      <c r="B14" s="24" t="s">
        <v>1</v>
      </c>
      <c r="C14" s="24" t="s">
        <v>27</v>
      </c>
      <c r="D14" s="26"/>
      <c r="E14" s="7"/>
      <c r="F14" s="7"/>
      <c r="G14" s="13">
        <f>SUBTOTAL(9,G15:G22)</f>
        <v>1478850</v>
      </c>
      <c r="H14" s="13">
        <f>SUBTOTAL(9,H15:H22)</f>
        <v>1217400</v>
      </c>
      <c r="I14" s="13">
        <f>H14-G14</f>
        <v>-261450</v>
      </c>
      <c r="J14" s="29">
        <f>IF(G14&lt;&gt;0,(H14*100/G14)-100,0)</f>
        <v>-17.67927781722284</v>
      </c>
    </row>
    <row r="15" spans="1:10" ht="30" customHeight="1" hidden="1">
      <c r="A15" s="23"/>
      <c r="B15" s="24"/>
      <c r="C15" s="26"/>
      <c r="D15" s="26"/>
      <c r="E15" s="7"/>
      <c r="F15" s="7"/>
      <c r="G15" s="13"/>
      <c r="H15" s="13"/>
      <c r="I15" s="13"/>
      <c r="J15" s="11">
        <f>IF(G15&lt;&gt;0,H15/G15,100)</f>
        <v>100</v>
      </c>
    </row>
    <row r="16" spans="3:10" ht="18.75">
      <c r="C16" s="1" t="s">
        <v>19</v>
      </c>
      <c r="D16" s="1" t="s">
        <v>1</v>
      </c>
      <c r="E16" s="1" t="s">
        <v>7</v>
      </c>
      <c r="F16" s="1" t="s">
        <v>44</v>
      </c>
      <c r="G16" s="5">
        <v>2000</v>
      </c>
      <c r="H16" s="5">
        <v>1400</v>
      </c>
      <c r="I16" s="5">
        <f aca="true" t="shared" si="0" ref="I16:I21">H16-G16</f>
        <v>-600</v>
      </c>
      <c r="J16" s="27">
        <f aca="true" t="shared" si="1" ref="J16:J21">IF(G16&lt;&gt;0,(H16*100/G16)-100,0)</f>
        <v>-30</v>
      </c>
    </row>
    <row r="17" spans="3:10" ht="18.75">
      <c r="C17" s="1" t="s">
        <v>19</v>
      </c>
      <c r="D17" s="1" t="s">
        <v>1</v>
      </c>
      <c r="E17" s="1" t="s">
        <v>8</v>
      </c>
      <c r="F17" s="1" t="s">
        <v>35</v>
      </c>
      <c r="G17" s="5">
        <v>1000</v>
      </c>
      <c r="H17" s="5">
        <v>1000</v>
      </c>
      <c r="I17" s="5">
        <f t="shared" si="0"/>
        <v>0</v>
      </c>
      <c r="J17" s="27">
        <f t="shared" si="1"/>
        <v>0</v>
      </c>
    </row>
    <row r="18" spans="3:10" ht="18.75">
      <c r="C18" s="1" t="s">
        <v>19</v>
      </c>
      <c r="D18" s="1" t="s">
        <v>1</v>
      </c>
      <c r="E18" s="1" t="s">
        <v>9</v>
      </c>
      <c r="F18" s="1" t="s">
        <v>39</v>
      </c>
      <c r="G18" s="5">
        <v>50000</v>
      </c>
      <c r="H18" s="5">
        <v>15000</v>
      </c>
      <c r="I18" s="5">
        <f t="shared" si="0"/>
        <v>-35000</v>
      </c>
      <c r="J18" s="27">
        <f t="shared" si="1"/>
        <v>-70</v>
      </c>
    </row>
    <row r="19" spans="3:10" ht="18.75">
      <c r="C19" s="1" t="s">
        <v>19</v>
      </c>
      <c r="D19" s="1" t="s">
        <v>1</v>
      </c>
      <c r="E19" s="1" t="s">
        <v>11</v>
      </c>
      <c r="F19" s="1" t="s">
        <v>37</v>
      </c>
      <c r="G19" s="5">
        <v>745500</v>
      </c>
      <c r="H19" s="5">
        <v>550000</v>
      </c>
      <c r="I19" s="5">
        <f t="shared" si="0"/>
        <v>-195500</v>
      </c>
      <c r="J19" s="27">
        <f t="shared" si="1"/>
        <v>-26.224010731052985</v>
      </c>
    </row>
    <row r="20" spans="3:10" ht="18.75">
      <c r="C20" s="1" t="s">
        <v>19</v>
      </c>
      <c r="D20" s="1" t="s">
        <v>1</v>
      </c>
      <c r="E20" s="1" t="s">
        <v>12</v>
      </c>
      <c r="F20" s="1" t="s">
        <v>41</v>
      </c>
      <c r="G20" s="5">
        <v>669600</v>
      </c>
      <c r="H20" s="5">
        <v>650000</v>
      </c>
      <c r="I20" s="5">
        <f t="shared" si="0"/>
        <v>-19600</v>
      </c>
      <c r="J20" s="27">
        <f t="shared" si="1"/>
        <v>-2.9271206690561513</v>
      </c>
    </row>
    <row r="21" spans="3:10" ht="18.75">
      <c r="C21" s="1" t="s">
        <v>19</v>
      </c>
      <c r="D21" s="1" t="s">
        <v>1</v>
      </c>
      <c r="E21" s="1" t="s">
        <v>15</v>
      </c>
      <c r="F21" s="1" t="s">
        <v>25</v>
      </c>
      <c r="G21" s="5">
        <v>10750</v>
      </c>
      <c r="H21" s="5"/>
      <c r="I21" s="5">
        <f t="shared" si="0"/>
        <v>-10750</v>
      </c>
      <c r="J21" s="27">
        <f t="shared" si="1"/>
        <v>-100</v>
      </c>
    </row>
    <row r="22" spans="1:10" ht="19.5" customHeight="1" hidden="1">
      <c r="A22" s="2"/>
      <c r="B22" s="2"/>
      <c r="C22" s="2"/>
      <c r="D22" s="2"/>
      <c r="E22" s="2"/>
      <c r="F22" s="2"/>
      <c r="G22" s="4"/>
      <c r="H22" s="4"/>
      <c r="I22" s="4"/>
      <c r="J22" s="11">
        <f>IF(G22&lt;&gt;0,H22/G22,100)</f>
        <v>100</v>
      </c>
    </row>
    <row r="23" spans="1:10" ht="23.25" customHeight="1">
      <c r="A23" s="23"/>
      <c r="B23" s="24" t="s">
        <v>2</v>
      </c>
      <c r="C23" s="24" t="s">
        <v>29</v>
      </c>
      <c r="D23" s="26"/>
      <c r="E23" s="7"/>
      <c r="F23" s="7"/>
      <c r="G23" s="13">
        <f>SUBTOTAL(9,G24:G27)</f>
        <v>3824500</v>
      </c>
      <c r="H23" s="13">
        <f>SUBTOTAL(9,H24:H27)</f>
        <v>3943000</v>
      </c>
      <c r="I23" s="13">
        <f>H23-G23</f>
        <v>118500</v>
      </c>
      <c r="J23" s="29">
        <f>IF(G23&lt;&gt;0,(H23*100/G23)-100,0)</f>
        <v>3.09844424107726</v>
      </c>
    </row>
    <row r="24" spans="1:10" ht="30" customHeight="1" hidden="1">
      <c r="A24" s="23"/>
      <c r="B24" s="24"/>
      <c r="C24" s="26"/>
      <c r="D24" s="26"/>
      <c r="E24" s="7"/>
      <c r="F24" s="7"/>
      <c r="G24" s="13"/>
      <c r="H24" s="13"/>
      <c r="I24" s="13"/>
      <c r="J24" s="11">
        <f>IF(G24&lt;&gt;0,H24/G24,100)</f>
        <v>100</v>
      </c>
    </row>
    <row r="25" spans="3:10" ht="18.75">
      <c r="C25" s="1" t="s">
        <v>19</v>
      </c>
      <c r="D25" s="1" t="s">
        <v>2</v>
      </c>
      <c r="E25" s="1" t="s">
        <v>10</v>
      </c>
      <c r="F25" s="1" t="s">
        <v>34</v>
      </c>
      <c r="G25" s="5">
        <v>3824500</v>
      </c>
      <c r="H25" s="5">
        <v>3940000</v>
      </c>
      <c r="I25" s="5">
        <f>H25-G25</f>
        <v>115500</v>
      </c>
      <c r="J25" s="27">
        <f>IF(G25&lt;&gt;0,(H25*100/G25)-100,0)</f>
        <v>3.0200026147208803</v>
      </c>
    </row>
    <row r="26" spans="3:10" ht="18.75">
      <c r="C26" s="1" t="s">
        <v>19</v>
      </c>
      <c r="D26" s="1" t="s">
        <v>2</v>
      </c>
      <c r="E26" s="1" t="s">
        <v>15</v>
      </c>
      <c r="F26" s="1" t="s">
        <v>25</v>
      </c>
      <c r="G26" s="5">
        <v>0</v>
      </c>
      <c r="H26" s="5">
        <v>3000</v>
      </c>
      <c r="I26" s="5">
        <f>H26-G26</f>
        <v>3000</v>
      </c>
      <c r="J26" s="27">
        <f>IF(G26&lt;&gt;0,(H26*100/G26)-100,0)</f>
        <v>0</v>
      </c>
    </row>
    <row r="27" spans="1:10" ht="19.5" customHeight="1" hidden="1">
      <c r="A27" s="2"/>
      <c r="B27" s="2"/>
      <c r="C27" s="2"/>
      <c r="D27" s="2"/>
      <c r="E27" s="2"/>
      <c r="F27" s="2"/>
      <c r="G27" s="4"/>
      <c r="H27" s="4"/>
      <c r="I27" s="4"/>
      <c r="J27" s="11">
        <f>IF(G27&lt;&gt;0,H27/G27,100)</f>
        <v>100</v>
      </c>
    </row>
    <row r="28" spans="1:10" ht="23.25" customHeight="1">
      <c r="A28" s="23"/>
      <c r="B28" s="24" t="s">
        <v>3</v>
      </c>
      <c r="C28" s="24" t="s">
        <v>24</v>
      </c>
      <c r="D28" s="26"/>
      <c r="E28" s="7"/>
      <c r="F28" s="7"/>
      <c r="G28" s="13">
        <f>SUBTOTAL(9,G29:G31)</f>
        <v>317000</v>
      </c>
      <c r="H28" s="13">
        <f>SUBTOTAL(9,H29:H31)</f>
        <v>325000</v>
      </c>
      <c r="I28" s="13">
        <f>H28-G28</f>
        <v>8000</v>
      </c>
      <c r="J28" s="29">
        <f>IF(G28&lt;&gt;0,(H28*100/G28)-100,0)</f>
        <v>2.5236593059936894</v>
      </c>
    </row>
    <row r="29" spans="1:10" ht="30" customHeight="1" hidden="1">
      <c r="A29" s="23"/>
      <c r="B29" s="24"/>
      <c r="C29" s="26"/>
      <c r="D29" s="26"/>
      <c r="E29" s="7"/>
      <c r="F29" s="7"/>
      <c r="G29" s="13"/>
      <c r="H29" s="13"/>
      <c r="I29" s="13"/>
      <c r="J29" s="11">
        <f>IF(G29&lt;&gt;0,H29/G29,100)</f>
        <v>100</v>
      </c>
    </row>
    <row r="30" spans="3:10" ht="18.75">
      <c r="C30" s="1" t="s">
        <v>19</v>
      </c>
      <c r="D30" s="1" t="s">
        <v>3</v>
      </c>
      <c r="E30" s="1" t="s">
        <v>6</v>
      </c>
      <c r="F30" s="1" t="s">
        <v>43</v>
      </c>
      <c r="G30" s="5">
        <v>317000</v>
      </c>
      <c r="H30" s="5">
        <v>325000</v>
      </c>
      <c r="I30" s="5">
        <f>H30-G30</f>
        <v>8000</v>
      </c>
      <c r="J30" s="27">
        <f>IF(G30&lt;&gt;0,(H30*100/G30)-100,0)</f>
        <v>2.5236593059936894</v>
      </c>
    </row>
    <row r="31" spans="1:10" ht="19.5" customHeight="1" hidden="1">
      <c r="A31" s="2"/>
      <c r="B31" s="2"/>
      <c r="C31" s="2"/>
      <c r="D31" s="2"/>
      <c r="E31" s="2"/>
      <c r="F31" s="2"/>
      <c r="G31" s="4"/>
      <c r="H31" s="4"/>
      <c r="I31" s="4"/>
      <c r="J31" s="11">
        <f>IF(G31&lt;&gt;0,H31/G31,100)</f>
        <v>100</v>
      </c>
    </row>
    <row r="32" spans="1:10" ht="23.25" customHeight="1">
      <c r="A32" s="23"/>
      <c r="B32" s="24" t="s">
        <v>4</v>
      </c>
      <c r="C32" s="24" t="s">
        <v>21</v>
      </c>
      <c r="D32" s="26"/>
      <c r="E32" s="7"/>
      <c r="F32" s="7"/>
      <c r="G32" s="13">
        <f>SUBTOTAL(9,G33:G35)</f>
        <v>20000</v>
      </c>
      <c r="H32" s="13">
        <f>SUBTOTAL(9,H33:H35)</f>
        <v>0</v>
      </c>
      <c r="I32" s="13">
        <f>H32-G32</f>
        <v>-20000</v>
      </c>
      <c r="J32" s="29">
        <f>IF(G32&lt;&gt;0,(H32*100/G32)-100,0)</f>
        <v>-100</v>
      </c>
    </row>
    <row r="33" spans="1:10" ht="30" customHeight="1" hidden="1">
      <c r="A33" s="23"/>
      <c r="B33" s="24"/>
      <c r="C33" s="26"/>
      <c r="D33" s="26"/>
      <c r="E33" s="7"/>
      <c r="F33" s="7"/>
      <c r="G33" s="13"/>
      <c r="H33" s="13"/>
      <c r="I33" s="13"/>
      <c r="J33" s="11">
        <f>IF(G33&lt;&gt;0,H33/G33,100)</f>
        <v>100</v>
      </c>
    </row>
    <row r="34" spans="3:10" ht="18.75">
      <c r="C34" s="1" t="s">
        <v>19</v>
      </c>
      <c r="D34" s="1" t="s">
        <v>4</v>
      </c>
      <c r="E34" s="1" t="s">
        <v>13</v>
      </c>
      <c r="F34" s="1" t="s">
        <v>36</v>
      </c>
      <c r="G34" s="5">
        <v>20000</v>
      </c>
      <c r="H34" s="5">
        <v>0</v>
      </c>
      <c r="I34" s="5">
        <f>H34-G34</f>
        <v>-20000</v>
      </c>
      <c r="J34" s="27">
        <f>IF(G34&lt;&gt;0,(H34*100/G34)-100,0)</f>
        <v>-100</v>
      </c>
    </row>
    <row r="35" spans="1:10" ht="19.5" customHeight="1" hidden="1">
      <c r="A35" s="2"/>
      <c r="B35" s="2"/>
      <c r="C35" s="2"/>
      <c r="D35" s="2"/>
      <c r="E35" s="2"/>
      <c r="F35" s="2"/>
      <c r="G35" s="4"/>
      <c r="H35" s="4"/>
      <c r="I35" s="4"/>
      <c r="J35" s="11">
        <f>IF(G35&lt;&gt;0,H35/G35,100)</f>
        <v>100</v>
      </c>
    </row>
    <row r="36" spans="1:10" ht="18.75" hidden="1">
      <c r="A36" s="2"/>
      <c r="B36" s="2"/>
      <c r="C36" s="2"/>
      <c r="D36" s="2"/>
      <c r="E36" s="2"/>
      <c r="F36" s="2"/>
      <c r="G36" s="4"/>
      <c r="H36" s="4"/>
      <c r="I36" s="4"/>
      <c r="J36" s="11">
        <f>IF(G36&lt;&gt;0,H36/G36,100)</f>
        <v>100</v>
      </c>
    </row>
    <row r="37" spans="1:10" ht="23.25" customHeight="1">
      <c r="A37" s="21" t="s">
        <v>20</v>
      </c>
      <c r="B37" s="21" t="s">
        <v>30</v>
      </c>
      <c r="C37" s="10"/>
      <c r="D37" s="10"/>
      <c r="E37" s="10"/>
      <c r="F37" s="10"/>
      <c r="G37" s="11">
        <f>SUBTOTAL(9,G38:G55)</f>
        <v>1598189</v>
      </c>
      <c r="H37" s="11">
        <f>SUBTOTAL(9,H38:H55)</f>
        <v>1690160</v>
      </c>
      <c r="I37" s="11">
        <f>H37-G37</f>
        <v>91971</v>
      </c>
      <c r="J37" s="11">
        <f>IF(G37&lt;&gt;0,(H37*100/G37)-100,0)</f>
        <v>5.754701102310179</v>
      </c>
    </row>
    <row r="38" spans="1:10" ht="30" customHeight="1" hidden="1">
      <c r="A38" s="22"/>
      <c r="B38" s="22"/>
      <c r="C38" s="6"/>
      <c r="D38" s="6"/>
      <c r="E38" s="6"/>
      <c r="F38" s="6"/>
      <c r="G38" s="12"/>
      <c r="H38" s="12"/>
      <c r="I38" s="12"/>
      <c r="J38" s="11">
        <f>IF(G38&lt;&gt;0,H38/G38,100)</f>
        <v>100</v>
      </c>
    </row>
    <row r="39" spans="1:10" ht="23.25" customHeight="1">
      <c r="A39" s="23"/>
      <c r="B39" s="24" t="s">
        <v>0</v>
      </c>
      <c r="C39" s="24" t="s">
        <v>31</v>
      </c>
      <c r="D39" s="26"/>
      <c r="E39" s="7"/>
      <c r="F39" s="7"/>
      <c r="G39" s="13">
        <f>SUBTOTAL(9,G40:G42)</f>
        <v>1445500</v>
      </c>
      <c r="H39" s="13">
        <f>SUBTOTAL(9,H40:H42)</f>
        <v>1605160</v>
      </c>
      <c r="I39" s="13">
        <f>H39-G39</f>
        <v>159660</v>
      </c>
      <c r="J39" s="29">
        <f>IF(G39&lt;&gt;0,(H39*100/G39)-100,0)</f>
        <v>11.045313040470432</v>
      </c>
    </row>
    <row r="40" spans="1:10" ht="30" customHeight="1" hidden="1">
      <c r="A40" s="23"/>
      <c r="B40" s="24"/>
      <c r="C40" s="26"/>
      <c r="D40" s="26"/>
      <c r="E40" s="7"/>
      <c r="F40" s="7"/>
      <c r="G40" s="13"/>
      <c r="H40" s="13"/>
      <c r="I40" s="13"/>
      <c r="J40" s="11">
        <f>IF(G40&lt;&gt;0,H40/G40,100)</f>
        <v>100</v>
      </c>
    </row>
    <row r="41" spans="3:10" ht="18.75">
      <c r="C41" s="1" t="s">
        <v>20</v>
      </c>
      <c r="D41" s="1" t="s">
        <v>0</v>
      </c>
      <c r="E41" s="1" t="s">
        <v>14</v>
      </c>
      <c r="F41" s="1" t="s">
        <v>46</v>
      </c>
      <c r="G41" s="5">
        <v>1445500</v>
      </c>
      <c r="H41" s="5">
        <v>1605160</v>
      </c>
      <c r="I41" s="5">
        <f>H41-G41</f>
        <v>159660</v>
      </c>
      <c r="J41" s="27">
        <f>IF(G41&lt;&gt;0,(H41*100/G41)-100,0)</f>
        <v>11.045313040470432</v>
      </c>
    </row>
    <row r="42" spans="1:10" ht="19.5" customHeight="1" hidden="1">
      <c r="A42" s="2"/>
      <c r="B42" s="2"/>
      <c r="C42" s="2"/>
      <c r="D42" s="2"/>
      <c r="E42" s="2"/>
      <c r="F42" s="2"/>
      <c r="G42" s="4"/>
      <c r="H42" s="4"/>
      <c r="I42" s="4"/>
      <c r="J42" s="11">
        <f>IF(G42&lt;&gt;0,H42/G42,100)</f>
        <v>100</v>
      </c>
    </row>
    <row r="43" spans="1:10" ht="23.25" customHeight="1">
      <c r="A43" s="23"/>
      <c r="B43" s="24" t="s">
        <v>2</v>
      </c>
      <c r="C43" s="24" t="s">
        <v>29</v>
      </c>
      <c r="D43" s="26"/>
      <c r="E43" s="7"/>
      <c r="F43" s="7"/>
      <c r="G43" s="13">
        <f>SUBTOTAL(9,G44:G46)</f>
        <v>41689</v>
      </c>
      <c r="H43" s="13">
        <f>SUBTOTAL(9,H44:H46)</f>
        <v>0</v>
      </c>
      <c r="I43" s="13">
        <f>H43-G43</f>
        <v>-41689</v>
      </c>
      <c r="J43" s="29">
        <f>IF(G43&lt;&gt;0,(H43*100/G43)-100,0)</f>
        <v>-100</v>
      </c>
    </row>
    <row r="44" spans="1:10" ht="30" customHeight="1" hidden="1">
      <c r="A44" s="23"/>
      <c r="B44" s="24"/>
      <c r="C44" s="26"/>
      <c r="D44" s="26"/>
      <c r="E44" s="7"/>
      <c r="F44" s="7"/>
      <c r="G44" s="13"/>
      <c r="H44" s="13"/>
      <c r="I44" s="13"/>
      <c r="J44" s="11">
        <f>IF(G44&lt;&gt;0,H44/G44,100)</f>
        <v>100</v>
      </c>
    </row>
    <row r="45" spans="3:10" ht="18.75">
      <c r="C45" s="1" t="s">
        <v>20</v>
      </c>
      <c r="D45" s="1" t="s">
        <v>2</v>
      </c>
      <c r="E45" s="1" t="s">
        <v>16</v>
      </c>
      <c r="F45" s="1" t="s">
        <v>33</v>
      </c>
      <c r="G45" s="5">
        <v>41689</v>
      </c>
      <c r="H45" s="5">
        <v>0</v>
      </c>
      <c r="I45" s="5">
        <f>H45-G45</f>
        <v>-41689</v>
      </c>
      <c r="J45" s="27">
        <f>IF(G45&lt;&gt;0,(H45*100/G45)-100,0)</f>
        <v>-100</v>
      </c>
    </row>
    <row r="46" spans="1:10" ht="19.5" customHeight="1" hidden="1">
      <c r="A46" s="2"/>
      <c r="B46" s="2"/>
      <c r="C46" s="2"/>
      <c r="D46" s="2"/>
      <c r="E46" s="2"/>
      <c r="F46" s="2"/>
      <c r="G46" s="4"/>
      <c r="H46" s="4"/>
      <c r="I46" s="4"/>
      <c r="J46" s="11">
        <f>IF(G46&lt;&gt;0,H46/G46,100)</f>
        <v>100</v>
      </c>
    </row>
    <row r="47" spans="1:10" ht="23.25" customHeight="1">
      <c r="A47" s="23"/>
      <c r="B47" s="24" t="s">
        <v>3</v>
      </c>
      <c r="C47" s="24" t="s">
        <v>24</v>
      </c>
      <c r="D47" s="26"/>
      <c r="E47" s="7"/>
      <c r="F47" s="7"/>
      <c r="G47" s="13">
        <f>SUBTOTAL(9,G48:G50)</f>
        <v>111000</v>
      </c>
      <c r="H47" s="13">
        <f>SUBTOTAL(9,H48:H50)</f>
        <v>81000</v>
      </c>
      <c r="I47" s="13">
        <f>H47-G47</f>
        <v>-30000</v>
      </c>
      <c r="J47" s="29">
        <f>IF(G47&lt;&gt;0,(H47*100/G47)-100,0)</f>
        <v>-27.02702702702703</v>
      </c>
    </row>
    <row r="48" spans="1:10" ht="30" customHeight="1" hidden="1">
      <c r="A48" s="23"/>
      <c r="B48" s="24"/>
      <c r="C48" s="26"/>
      <c r="D48" s="26"/>
      <c r="E48" s="7"/>
      <c r="F48" s="7"/>
      <c r="G48" s="13"/>
      <c r="H48" s="13"/>
      <c r="I48" s="13"/>
      <c r="J48" s="11">
        <f>IF(G48&lt;&gt;0,H48/G48,100)</f>
        <v>100</v>
      </c>
    </row>
    <row r="49" spans="3:10" ht="18.75">
      <c r="C49" s="1" t="s">
        <v>20</v>
      </c>
      <c r="D49" s="1" t="s">
        <v>3</v>
      </c>
      <c r="E49" s="1" t="s">
        <v>6</v>
      </c>
      <c r="F49" s="1" t="s">
        <v>43</v>
      </c>
      <c r="G49" s="5">
        <v>111000</v>
      </c>
      <c r="H49" s="5">
        <v>81000</v>
      </c>
      <c r="I49" s="5">
        <f>H49-G49</f>
        <v>-30000</v>
      </c>
      <c r="J49" s="27">
        <f>IF(G49&lt;&gt;0,(H49*100/G49)-100,0)</f>
        <v>-27.02702702702703</v>
      </c>
    </row>
    <row r="50" spans="1:10" ht="19.5" customHeight="1" hidden="1">
      <c r="A50" s="2"/>
      <c r="B50" s="2"/>
      <c r="C50" s="2"/>
      <c r="D50" s="2"/>
      <c r="E50" s="2"/>
      <c r="F50" s="2"/>
      <c r="G50" s="4"/>
      <c r="H50" s="4"/>
      <c r="I50" s="4"/>
      <c r="J50" s="11">
        <f>IF(G50&lt;&gt;0,H50/G50,100)</f>
        <v>100</v>
      </c>
    </row>
    <row r="51" spans="1:10" ht="23.25" customHeight="1">
      <c r="A51" s="23"/>
      <c r="B51" s="24" t="s">
        <v>4</v>
      </c>
      <c r="C51" s="24" t="s">
        <v>21</v>
      </c>
      <c r="D51" s="26"/>
      <c r="E51" s="7"/>
      <c r="F51" s="7"/>
      <c r="G51" s="13">
        <f>SUBTOTAL(9,G52:G54)</f>
        <v>0</v>
      </c>
      <c r="H51" s="13">
        <f>SUBTOTAL(9,H52:H54)</f>
        <v>4000</v>
      </c>
      <c r="I51" s="13">
        <f>H51-G51</f>
        <v>4000</v>
      </c>
      <c r="J51" s="29">
        <f>IF(G51&lt;&gt;0,(H51*100/G51)-100,0)</f>
        <v>0</v>
      </c>
    </row>
    <row r="52" spans="1:10" ht="30" customHeight="1" hidden="1">
      <c r="A52" s="23"/>
      <c r="B52" s="24"/>
      <c r="C52" s="26"/>
      <c r="D52" s="26"/>
      <c r="E52" s="7"/>
      <c r="F52" s="7"/>
      <c r="G52" s="13"/>
      <c r="H52" s="13"/>
      <c r="I52" s="13"/>
      <c r="J52" s="11">
        <f>IF(G52&lt;&gt;0,H52/G52,100)</f>
        <v>100</v>
      </c>
    </row>
    <row r="53" spans="3:10" ht="18.75">
      <c r="C53" s="1" t="s">
        <v>20</v>
      </c>
      <c r="D53" s="1" t="s">
        <v>4</v>
      </c>
      <c r="E53" s="1" t="s">
        <v>13</v>
      </c>
      <c r="F53" s="1" t="s">
        <v>36</v>
      </c>
      <c r="G53" s="5">
        <v>0</v>
      </c>
      <c r="H53" s="5">
        <v>4000</v>
      </c>
      <c r="I53" s="5">
        <f>H53-G53</f>
        <v>4000</v>
      </c>
      <c r="J53" s="27">
        <f>IF(G53&lt;&gt;0,(H53*100/G53)-100,0)</f>
        <v>0</v>
      </c>
    </row>
    <row r="54" spans="1:10" ht="19.5" customHeight="1" hidden="1">
      <c r="A54" s="2"/>
      <c r="B54" s="2"/>
      <c r="C54" s="2"/>
      <c r="D54" s="2"/>
      <c r="E54" s="2"/>
      <c r="F54" s="2"/>
      <c r="G54" s="4"/>
      <c r="H54" s="4"/>
      <c r="I54" s="4"/>
      <c r="J54" s="11">
        <f>IF(G54&lt;&gt;0,H54/G54,100)</f>
        <v>100</v>
      </c>
    </row>
    <row r="55" spans="1:10" ht="18.75" hidden="1">
      <c r="A55" s="2"/>
      <c r="B55" s="2"/>
      <c r="C55" s="2"/>
      <c r="D55" s="2"/>
      <c r="E55" s="2"/>
      <c r="F55" s="2"/>
      <c r="G55" s="4"/>
      <c r="H55" s="4"/>
      <c r="I55" s="4"/>
      <c r="J55" s="11">
        <f>IF(G55&lt;&gt;0,H55/G55,100)</f>
        <v>100</v>
      </c>
    </row>
    <row r="56" spans="1:10" ht="18.75" hidden="1">
      <c r="A56" s="2"/>
      <c r="B56" s="2"/>
      <c r="C56" s="2"/>
      <c r="D56" s="2"/>
      <c r="E56" s="2"/>
      <c r="F56" s="2"/>
      <c r="G56" s="4"/>
      <c r="H56" s="4"/>
      <c r="I56" s="4"/>
      <c r="J56" s="11">
        <f>IF(G56&lt;&gt;0,H56/G56,100)</f>
        <v>100</v>
      </c>
    </row>
    <row r="57" spans="1:10" ht="27.75" customHeight="1">
      <c r="A57" s="8" t="s">
        <v>23</v>
      </c>
      <c r="B57" s="8"/>
      <c r="C57" s="8"/>
      <c r="D57" s="8"/>
      <c r="E57" s="8"/>
      <c r="F57" s="8"/>
      <c r="G57" s="9">
        <f>SUBTOTAL(9,G12:G56)</f>
        <v>14121289</v>
      </c>
      <c r="H57" s="9">
        <f>SUBTOTAL(9,H12:H56)</f>
        <v>14377310</v>
      </c>
      <c r="I57" s="9">
        <f>H57-G57</f>
        <v>256021</v>
      </c>
      <c r="J57" s="28">
        <f>IF(G57&lt;&gt;0,(H57*100/G57)-100,0)</f>
        <v>1.8130143785032686</v>
      </c>
    </row>
    <row r="58" spans="1:10" ht="14.25">
      <c r="A58" s="2"/>
      <c r="B58" s="2"/>
      <c r="C58" s="2"/>
      <c r="D58" s="2"/>
      <c r="E58" s="2"/>
      <c r="F58" s="2"/>
      <c r="G58" s="2"/>
      <c r="H58" s="2"/>
      <c r="I58" s="2"/>
      <c r="J58" s="2"/>
    </row>
  </sheetData>
  <sheetProtection/>
  <mergeCells count="4">
    <mergeCell ref="A4:J4"/>
    <mergeCell ref="A3:J3"/>
    <mergeCell ref="B6:D6"/>
    <mergeCell ref="B7:D7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176"/>
  <sheetViews>
    <sheetView tabSelected="1" zoomScalePageLayoutView="0" workbookViewId="0" topLeftCell="A79">
      <selection activeCell="A174" sqref="A174"/>
    </sheetView>
  </sheetViews>
  <sheetFormatPr defaultColWidth="9.140625" defaultRowHeight="15"/>
  <cols>
    <col min="1" max="1" width="12.00390625" style="0" customWidth="1"/>
    <col min="2" max="4" width="6.7109375" style="0" customWidth="1"/>
    <col min="6" max="6" width="23.8515625" style="0" customWidth="1"/>
    <col min="7" max="9" width="23.7109375" style="0" customWidth="1"/>
    <col min="10" max="10" width="13.140625" style="0" customWidth="1"/>
  </cols>
  <sheetData>
    <row r="1" ht="14.25">
      <c r="J1" s="25" t="s">
        <v>5</v>
      </c>
    </row>
    <row r="2" spans="1:10" ht="17.25">
      <c r="A2" s="15" t="s">
        <v>32</v>
      </c>
      <c r="B2" s="3"/>
      <c r="C2" s="3"/>
      <c r="D2" s="3"/>
      <c r="E2" s="3"/>
      <c r="F2" s="3"/>
      <c r="G2" s="3"/>
      <c r="H2" s="3"/>
      <c r="I2" s="3"/>
      <c r="J2" s="16"/>
    </row>
    <row r="3" spans="1:10" ht="20.25" customHeight="1">
      <c r="A3" s="30" t="s">
        <v>143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0.25" customHeight="1">
      <c r="A4" s="30" t="s">
        <v>45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4.25">
      <c r="A5" s="14" t="s">
        <v>148</v>
      </c>
      <c r="B5" s="2"/>
      <c r="C5" s="2"/>
      <c r="D5" s="2"/>
      <c r="E5" s="2"/>
      <c r="F5" s="2"/>
      <c r="G5" s="2"/>
      <c r="H5" s="2"/>
      <c r="I5" s="2"/>
      <c r="J5" s="2"/>
    </row>
    <row r="6" spans="1:10" ht="51.75" customHeight="1">
      <c r="A6" s="17" t="s">
        <v>38</v>
      </c>
      <c r="B6" s="31" t="s">
        <v>18</v>
      </c>
      <c r="C6" s="32"/>
      <c r="D6" s="33"/>
      <c r="E6" s="17" t="s">
        <v>26</v>
      </c>
      <c r="F6" s="17" t="str">
        <f>CONCATENATE("Naziv ",,E6)</f>
        <v>Naziv Konto 4. razina</v>
      </c>
      <c r="G6" s="18" t="s">
        <v>17</v>
      </c>
      <c r="H6" s="18" t="s">
        <v>22</v>
      </c>
      <c r="I6" s="17" t="s">
        <v>40</v>
      </c>
      <c r="J6" s="17" t="s">
        <v>42</v>
      </c>
    </row>
    <row r="7" spans="1:10" ht="15.75" customHeight="1">
      <c r="A7" s="20">
        <v>1</v>
      </c>
      <c r="B7" s="34">
        <v>2</v>
      </c>
      <c r="C7" s="35"/>
      <c r="D7" s="36"/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</row>
    <row r="8" spans="1:10" ht="23.25" customHeight="1">
      <c r="A8" s="21" t="s">
        <v>19</v>
      </c>
      <c r="B8" s="21" t="s">
        <v>28</v>
      </c>
      <c r="C8" s="10"/>
      <c r="D8" s="10"/>
      <c r="E8" s="10"/>
      <c r="F8" s="10"/>
      <c r="G8" s="11">
        <f>SUBTOTAL(9,G9:G88)</f>
        <v>11059000</v>
      </c>
      <c r="H8" s="11">
        <f>SUBTOTAL(9,H9:H88)</f>
        <v>11385860</v>
      </c>
      <c r="I8" s="11">
        <f>H8-G8</f>
        <v>326860</v>
      </c>
      <c r="J8" s="11">
        <f>IF(G8&lt;&gt;0,(H8*100/G8)-100,0)</f>
        <v>2.95560177231215</v>
      </c>
    </row>
    <row r="9" spans="1:10" ht="30" customHeight="1" hidden="1">
      <c r="A9" s="22"/>
      <c r="B9" s="22"/>
      <c r="C9" s="6"/>
      <c r="D9" s="6"/>
      <c r="E9" s="6"/>
      <c r="F9" s="6"/>
      <c r="G9" s="12"/>
      <c r="H9" s="12"/>
      <c r="I9" s="12"/>
      <c r="J9" s="11">
        <f>IF(G9&lt;&gt;0,H9/G9,100)</f>
        <v>100</v>
      </c>
    </row>
    <row r="10" spans="1:10" ht="23.25" customHeight="1">
      <c r="A10" s="23"/>
      <c r="B10" s="24" t="s">
        <v>0</v>
      </c>
      <c r="C10" s="24" t="s">
        <v>31</v>
      </c>
      <c r="D10" s="26"/>
      <c r="E10" s="7"/>
      <c r="F10" s="7"/>
      <c r="G10" s="13">
        <f>SUBTOTAL(9,G11:G35)</f>
        <v>6882750</v>
      </c>
      <c r="H10" s="13">
        <f>SUBTOTAL(9,H11:H35)</f>
        <v>7201750</v>
      </c>
      <c r="I10" s="13">
        <f>H10-G10</f>
        <v>319000</v>
      </c>
      <c r="J10" s="29">
        <f>IF(G10&lt;&gt;0,(H10*100/G10)-100,0)</f>
        <v>4.6347753441574895</v>
      </c>
    </row>
    <row r="11" spans="1:10" ht="30" customHeight="1" hidden="1">
      <c r="A11" s="23"/>
      <c r="B11" s="24"/>
      <c r="C11" s="26"/>
      <c r="D11" s="26"/>
      <c r="E11" s="7"/>
      <c r="F11" s="7"/>
      <c r="G11" s="13"/>
      <c r="H11" s="13"/>
      <c r="I11" s="13"/>
      <c r="J11" s="11">
        <f>IF(G11&lt;&gt;0,H11/G11,100)</f>
        <v>100</v>
      </c>
    </row>
    <row r="12" spans="3:10" ht="18.75">
      <c r="C12" s="1" t="s">
        <v>19</v>
      </c>
      <c r="D12" s="1" t="s">
        <v>0</v>
      </c>
      <c r="E12" s="1" t="s">
        <v>107</v>
      </c>
      <c r="F12" s="1" t="s">
        <v>106</v>
      </c>
      <c r="G12" s="5">
        <v>4300000</v>
      </c>
      <c r="H12" s="5">
        <v>4380000</v>
      </c>
      <c r="I12" s="5">
        <f aca="true" t="shared" si="0" ref="I12:I34">H12-G12</f>
        <v>80000</v>
      </c>
      <c r="J12" s="27">
        <f aca="true" t="shared" si="1" ref="J12:J34">IF(G12&lt;&gt;0,(H12*100/G12)-100,0)</f>
        <v>1.860465116279073</v>
      </c>
    </row>
    <row r="13" spans="3:10" ht="18.75">
      <c r="C13" s="1" t="s">
        <v>19</v>
      </c>
      <c r="D13" s="1" t="s">
        <v>0</v>
      </c>
      <c r="E13" s="1" t="s">
        <v>119</v>
      </c>
      <c r="F13" s="1" t="s">
        <v>118</v>
      </c>
      <c r="G13" s="5">
        <v>200000</v>
      </c>
      <c r="H13" s="5">
        <v>240000</v>
      </c>
      <c r="I13" s="5">
        <f t="shared" si="0"/>
        <v>40000</v>
      </c>
      <c r="J13" s="27">
        <f t="shared" si="1"/>
        <v>20</v>
      </c>
    </row>
    <row r="14" spans="3:10" ht="18.75">
      <c r="C14" s="1" t="s">
        <v>19</v>
      </c>
      <c r="D14" s="1" t="s">
        <v>0</v>
      </c>
      <c r="E14" s="1" t="s">
        <v>105</v>
      </c>
      <c r="F14" s="1" t="s">
        <v>104</v>
      </c>
      <c r="G14" s="5">
        <v>630000</v>
      </c>
      <c r="H14" s="5">
        <v>680000</v>
      </c>
      <c r="I14" s="5">
        <f t="shared" si="0"/>
        <v>50000</v>
      </c>
      <c r="J14" s="27">
        <f t="shared" si="1"/>
        <v>7.936507936507937</v>
      </c>
    </row>
    <row r="15" spans="3:10" ht="18.75">
      <c r="C15" s="1" t="s">
        <v>19</v>
      </c>
      <c r="D15" s="1" t="s">
        <v>0</v>
      </c>
      <c r="E15" s="1" t="s">
        <v>103</v>
      </c>
      <c r="F15" s="1" t="s">
        <v>102</v>
      </c>
      <c r="G15" s="5">
        <v>71000</v>
      </c>
      <c r="H15" s="5">
        <v>75000</v>
      </c>
      <c r="I15" s="5">
        <f t="shared" si="0"/>
        <v>4000</v>
      </c>
      <c r="J15" s="27">
        <f t="shared" si="1"/>
        <v>5.633802816901408</v>
      </c>
    </row>
    <row r="16" spans="3:10" ht="18.75">
      <c r="C16" s="1" t="s">
        <v>19</v>
      </c>
      <c r="D16" s="1" t="s">
        <v>0</v>
      </c>
      <c r="E16" s="1" t="s">
        <v>49</v>
      </c>
      <c r="F16" s="1" t="s">
        <v>48</v>
      </c>
      <c r="G16" s="5">
        <v>15000</v>
      </c>
      <c r="H16" s="5">
        <v>15000</v>
      </c>
      <c r="I16" s="5">
        <f t="shared" si="0"/>
        <v>0</v>
      </c>
      <c r="J16" s="27">
        <f t="shared" si="1"/>
        <v>0</v>
      </c>
    </row>
    <row r="17" spans="3:10" ht="18.75">
      <c r="C17" s="1" t="s">
        <v>19</v>
      </c>
      <c r="D17" s="1" t="s">
        <v>0</v>
      </c>
      <c r="E17" s="1" t="s">
        <v>101</v>
      </c>
      <c r="F17" s="1" t="s">
        <v>100</v>
      </c>
      <c r="G17" s="5">
        <v>370000</v>
      </c>
      <c r="H17" s="5">
        <v>515000</v>
      </c>
      <c r="I17" s="5">
        <f t="shared" si="0"/>
        <v>145000</v>
      </c>
      <c r="J17" s="27">
        <f t="shared" si="1"/>
        <v>39.18918918918919</v>
      </c>
    </row>
    <row r="18" spans="3:10" ht="18.75">
      <c r="C18" s="1" t="s">
        <v>19</v>
      </c>
      <c r="D18" s="1" t="s">
        <v>0</v>
      </c>
      <c r="E18" s="1" t="s">
        <v>117</v>
      </c>
      <c r="F18" s="1" t="s">
        <v>116</v>
      </c>
      <c r="G18" s="5">
        <v>5000</v>
      </c>
      <c r="H18" s="5">
        <v>5000</v>
      </c>
      <c r="I18" s="5">
        <f t="shared" si="0"/>
        <v>0</v>
      </c>
      <c r="J18" s="27">
        <f t="shared" si="1"/>
        <v>0</v>
      </c>
    </row>
    <row r="19" spans="3:10" ht="18.75">
      <c r="C19" s="1" t="s">
        <v>19</v>
      </c>
      <c r="D19" s="1" t="s">
        <v>0</v>
      </c>
      <c r="E19" s="1" t="s">
        <v>89</v>
      </c>
      <c r="F19" s="1" t="s">
        <v>88</v>
      </c>
      <c r="G19" s="5">
        <v>130000</v>
      </c>
      <c r="H19" s="5">
        <v>130000</v>
      </c>
      <c r="I19" s="5">
        <f t="shared" si="0"/>
        <v>0</v>
      </c>
      <c r="J19" s="27">
        <f t="shared" si="1"/>
        <v>0</v>
      </c>
    </row>
    <row r="20" spans="3:10" ht="18.75">
      <c r="C20" s="1" t="s">
        <v>19</v>
      </c>
      <c r="D20" s="1" t="s">
        <v>0</v>
      </c>
      <c r="E20" s="1" t="s">
        <v>115</v>
      </c>
      <c r="F20" s="1" t="s">
        <v>114</v>
      </c>
      <c r="G20" s="5">
        <v>350000</v>
      </c>
      <c r="H20" s="5">
        <v>350000</v>
      </c>
      <c r="I20" s="5">
        <f t="shared" si="0"/>
        <v>0</v>
      </c>
      <c r="J20" s="27">
        <f t="shared" si="1"/>
        <v>0</v>
      </c>
    </row>
    <row r="21" spans="3:10" ht="18.75">
      <c r="C21" s="1" t="s">
        <v>19</v>
      </c>
      <c r="D21" s="1" t="s">
        <v>0</v>
      </c>
      <c r="E21" s="1" t="s">
        <v>69</v>
      </c>
      <c r="F21" s="1" t="s">
        <v>68</v>
      </c>
      <c r="G21" s="5">
        <v>57500</v>
      </c>
      <c r="H21" s="5">
        <v>57500</v>
      </c>
      <c r="I21" s="5">
        <f t="shared" si="0"/>
        <v>0</v>
      </c>
      <c r="J21" s="27">
        <f t="shared" si="1"/>
        <v>0</v>
      </c>
    </row>
    <row r="22" spans="3:10" ht="18.75">
      <c r="C22" s="1" t="s">
        <v>19</v>
      </c>
      <c r="D22" s="1" t="s">
        <v>0</v>
      </c>
      <c r="E22" s="1" t="s">
        <v>67</v>
      </c>
      <c r="F22" s="1" t="s">
        <v>66</v>
      </c>
      <c r="G22" s="5">
        <v>23750</v>
      </c>
      <c r="H22" s="5">
        <v>23750</v>
      </c>
      <c r="I22" s="5">
        <f t="shared" si="0"/>
        <v>0</v>
      </c>
      <c r="J22" s="27">
        <f t="shared" si="1"/>
        <v>0</v>
      </c>
    </row>
    <row r="23" spans="3:10" ht="18.75">
      <c r="C23" s="1" t="s">
        <v>19</v>
      </c>
      <c r="D23" s="1" t="s">
        <v>0</v>
      </c>
      <c r="E23" s="1" t="s">
        <v>65</v>
      </c>
      <c r="F23" s="1" t="s">
        <v>64</v>
      </c>
      <c r="G23" s="5">
        <v>110000</v>
      </c>
      <c r="H23" s="5">
        <v>110000</v>
      </c>
      <c r="I23" s="5">
        <f t="shared" si="0"/>
        <v>0</v>
      </c>
      <c r="J23" s="27">
        <f t="shared" si="1"/>
        <v>0</v>
      </c>
    </row>
    <row r="24" spans="3:10" ht="18.75">
      <c r="C24" s="1" t="s">
        <v>19</v>
      </c>
      <c r="D24" s="1" t="s">
        <v>0</v>
      </c>
      <c r="E24" s="1" t="s">
        <v>97</v>
      </c>
      <c r="F24" s="1" t="s">
        <v>96</v>
      </c>
      <c r="G24" s="5">
        <v>300000</v>
      </c>
      <c r="H24" s="5">
        <v>300000</v>
      </c>
      <c r="I24" s="5">
        <f t="shared" si="0"/>
        <v>0</v>
      </c>
      <c r="J24" s="27">
        <f t="shared" si="1"/>
        <v>0</v>
      </c>
    </row>
    <row r="25" spans="3:10" ht="18.75">
      <c r="C25" s="1" t="s">
        <v>19</v>
      </c>
      <c r="D25" s="1" t="s">
        <v>0</v>
      </c>
      <c r="E25" s="1" t="s">
        <v>59</v>
      </c>
      <c r="F25" s="1" t="s">
        <v>58</v>
      </c>
      <c r="G25" s="5">
        <v>25000</v>
      </c>
      <c r="H25" s="5">
        <v>25000</v>
      </c>
      <c r="I25" s="5">
        <f t="shared" si="0"/>
        <v>0</v>
      </c>
      <c r="J25" s="27">
        <f t="shared" si="1"/>
        <v>0</v>
      </c>
    </row>
    <row r="26" spans="3:10" ht="18.75">
      <c r="C26" s="1" t="s">
        <v>19</v>
      </c>
      <c r="D26" s="1" t="s">
        <v>0</v>
      </c>
      <c r="E26" s="1" t="s">
        <v>139</v>
      </c>
      <c r="F26" s="1" t="s">
        <v>138</v>
      </c>
      <c r="G26" s="5">
        <v>140000</v>
      </c>
      <c r="H26" s="5">
        <v>140000</v>
      </c>
      <c r="I26" s="5">
        <f t="shared" si="0"/>
        <v>0</v>
      </c>
      <c r="J26" s="27">
        <f t="shared" si="1"/>
        <v>0</v>
      </c>
    </row>
    <row r="27" spans="3:10" ht="18.75">
      <c r="C27" s="1" t="s">
        <v>19</v>
      </c>
      <c r="D27" s="1" t="s">
        <v>0</v>
      </c>
      <c r="E27" s="1" t="s">
        <v>57</v>
      </c>
      <c r="F27" s="1" t="s">
        <v>56</v>
      </c>
      <c r="G27" s="5">
        <v>15000</v>
      </c>
      <c r="H27" s="5">
        <v>15000</v>
      </c>
      <c r="I27" s="5">
        <f t="shared" si="0"/>
        <v>0</v>
      </c>
      <c r="J27" s="27">
        <f t="shared" si="1"/>
        <v>0</v>
      </c>
    </row>
    <row r="28" spans="3:10" ht="18.75">
      <c r="C28" s="1" t="s">
        <v>19</v>
      </c>
      <c r="D28" s="1" t="s">
        <v>0</v>
      </c>
      <c r="E28" s="1" t="s">
        <v>55</v>
      </c>
      <c r="F28" s="1" t="s">
        <v>54</v>
      </c>
      <c r="G28" s="5">
        <v>40000</v>
      </c>
      <c r="H28" s="5">
        <v>40000</v>
      </c>
      <c r="I28" s="5">
        <f t="shared" si="0"/>
        <v>0</v>
      </c>
      <c r="J28" s="27">
        <f t="shared" si="1"/>
        <v>0</v>
      </c>
    </row>
    <row r="29" spans="3:10" ht="18.75">
      <c r="C29" s="1" t="s">
        <v>19</v>
      </c>
      <c r="D29" s="1" t="s">
        <v>0</v>
      </c>
      <c r="E29" s="1" t="s">
        <v>135</v>
      </c>
      <c r="F29" s="1" t="s">
        <v>134</v>
      </c>
      <c r="G29" s="5">
        <v>36500</v>
      </c>
      <c r="H29" s="5">
        <v>36500</v>
      </c>
      <c r="I29" s="5">
        <f t="shared" si="0"/>
        <v>0</v>
      </c>
      <c r="J29" s="27">
        <f t="shared" si="1"/>
        <v>0</v>
      </c>
    </row>
    <row r="30" spans="3:10" ht="18.75">
      <c r="C30" s="1" t="s">
        <v>19</v>
      </c>
      <c r="D30" s="1" t="s">
        <v>0</v>
      </c>
      <c r="E30" s="1" t="s">
        <v>53</v>
      </c>
      <c r="F30" s="1" t="s">
        <v>52</v>
      </c>
      <c r="G30" s="5">
        <v>30000</v>
      </c>
      <c r="H30" s="5">
        <v>30000</v>
      </c>
      <c r="I30" s="5">
        <f t="shared" si="0"/>
        <v>0</v>
      </c>
      <c r="J30" s="27">
        <f t="shared" si="1"/>
        <v>0</v>
      </c>
    </row>
    <row r="31" spans="3:10" ht="18.75">
      <c r="C31" s="1" t="s">
        <v>19</v>
      </c>
      <c r="D31" s="1" t="s">
        <v>0</v>
      </c>
      <c r="E31" s="1" t="s">
        <v>87</v>
      </c>
      <c r="F31" s="1" t="s">
        <v>86</v>
      </c>
      <c r="G31" s="5">
        <v>15000</v>
      </c>
      <c r="H31" s="5">
        <v>15000</v>
      </c>
      <c r="I31" s="5">
        <f t="shared" si="0"/>
        <v>0</v>
      </c>
      <c r="J31" s="27">
        <f t="shared" si="1"/>
        <v>0</v>
      </c>
    </row>
    <row r="32" spans="3:10" ht="18.75">
      <c r="C32" s="1" t="s">
        <v>19</v>
      </c>
      <c r="D32" s="1" t="s">
        <v>0</v>
      </c>
      <c r="E32" s="1" t="s">
        <v>85</v>
      </c>
      <c r="F32" s="1" t="s">
        <v>84</v>
      </c>
      <c r="G32" s="5">
        <v>4000</v>
      </c>
      <c r="H32" s="5">
        <v>4000</v>
      </c>
      <c r="I32" s="5">
        <f t="shared" si="0"/>
        <v>0</v>
      </c>
      <c r="J32" s="27">
        <f t="shared" si="1"/>
        <v>0</v>
      </c>
    </row>
    <row r="33" spans="3:10" ht="18.75">
      <c r="C33" s="1" t="s">
        <v>19</v>
      </c>
      <c r="D33" s="1" t="s">
        <v>0</v>
      </c>
      <c r="E33" s="1" t="s">
        <v>83</v>
      </c>
      <c r="F33" s="1" t="s">
        <v>82</v>
      </c>
      <c r="G33" s="5">
        <v>5000</v>
      </c>
      <c r="H33" s="5">
        <v>5000</v>
      </c>
      <c r="I33" s="5">
        <f t="shared" si="0"/>
        <v>0</v>
      </c>
      <c r="J33" s="27">
        <f t="shared" si="1"/>
        <v>0</v>
      </c>
    </row>
    <row r="34" spans="3:10" ht="18.75">
      <c r="C34" s="1" t="s">
        <v>19</v>
      </c>
      <c r="D34" s="1" t="s">
        <v>0</v>
      </c>
      <c r="E34" s="1" t="s">
        <v>127</v>
      </c>
      <c r="F34" s="1" t="s">
        <v>126</v>
      </c>
      <c r="G34" s="5">
        <v>10000</v>
      </c>
      <c r="H34" s="5">
        <v>10000</v>
      </c>
      <c r="I34" s="5">
        <f t="shared" si="0"/>
        <v>0</v>
      </c>
      <c r="J34" s="27">
        <f t="shared" si="1"/>
        <v>0</v>
      </c>
    </row>
    <row r="35" spans="1:10" ht="19.5" customHeight="1" hidden="1">
      <c r="A35" s="2"/>
      <c r="B35" s="2"/>
      <c r="C35" s="2"/>
      <c r="D35" s="2"/>
      <c r="E35" s="2"/>
      <c r="F35" s="2"/>
      <c r="G35" s="4"/>
      <c r="H35" s="4"/>
      <c r="I35" s="4"/>
      <c r="J35" s="11">
        <f>IF(G35&lt;&gt;0,H35/G35,100)</f>
        <v>100</v>
      </c>
    </row>
    <row r="36" spans="1:10" ht="23.25" customHeight="1">
      <c r="A36" s="23"/>
      <c r="B36" s="24" t="s">
        <v>1</v>
      </c>
      <c r="C36" s="24" t="s">
        <v>27</v>
      </c>
      <c r="D36" s="26"/>
      <c r="E36" s="7"/>
      <c r="F36" s="7"/>
      <c r="G36" s="13">
        <f>SUBTOTAL(9,G37:G59)</f>
        <v>1233850</v>
      </c>
      <c r="H36" s="13">
        <f>SUBTOTAL(9,H37:H59)</f>
        <v>1011110</v>
      </c>
      <c r="I36" s="13">
        <f>H36-G36</f>
        <v>-222740</v>
      </c>
      <c r="J36" s="29">
        <f>IF(G36&lt;&gt;0,(H36*100/G36)-100,0)</f>
        <v>-18.052437492401836</v>
      </c>
    </row>
    <row r="37" spans="1:10" ht="30" customHeight="1" hidden="1">
      <c r="A37" s="23"/>
      <c r="B37" s="24"/>
      <c r="C37" s="26"/>
      <c r="D37" s="26"/>
      <c r="E37" s="7"/>
      <c r="F37" s="7"/>
      <c r="G37" s="13"/>
      <c r="H37" s="13"/>
      <c r="I37" s="13"/>
      <c r="J37" s="11">
        <f>IF(G37&lt;&gt;0,H37/G37,100)</f>
        <v>100</v>
      </c>
    </row>
    <row r="38" spans="3:10" ht="18.75">
      <c r="C38" s="1" t="s">
        <v>19</v>
      </c>
      <c r="D38" s="1" t="s">
        <v>1</v>
      </c>
      <c r="E38" s="1" t="s">
        <v>107</v>
      </c>
      <c r="F38" s="1" t="s">
        <v>106</v>
      </c>
      <c r="G38" s="5">
        <v>200000</v>
      </c>
      <c r="H38" s="5">
        <v>0</v>
      </c>
      <c r="I38" s="5">
        <f aca="true" t="shared" si="2" ref="I38:I58">H38-G38</f>
        <v>-200000</v>
      </c>
      <c r="J38" s="27">
        <f aca="true" t="shared" si="3" ref="J38:J58">IF(G38&lt;&gt;0,(H38*100/G38)-100,0)</f>
        <v>-100</v>
      </c>
    </row>
    <row r="39" spans="3:10" ht="18.75">
      <c r="C39" s="1" t="s">
        <v>19</v>
      </c>
      <c r="D39" s="1" t="s">
        <v>1</v>
      </c>
      <c r="E39" s="1" t="s">
        <v>141</v>
      </c>
      <c r="F39" s="1" t="s">
        <v>140</v>
      </c>
      <c r="G39" s="5">
        <v>10000</v>
      </c>
      <c r="H39" s="5">
        <v>7000</v>
      </c>
      <c r="I39" s="5">
        <f t="shared" si="2"/>
        <v>-3000</v>
      </c>
      <c r="J39" s="27">
        <f t="shared" si="3"/>
        <v>-30</v>
      </c>
    </row>
    <row r="40" spans="3:10" ht="18.75">
      <c r="C40" s="1" t="s">
        <v>19</v>
      </c>
      <c r="D40" s="1" t="s">
        <v>1</v>
      </c>
      <c r="E40" s="1" t="s">
        <v>97</v>
      </c>
      <c r="F40" s="1" t="s">
        <v>96</v>
      </c>
      <c r="G40" s="5">
        <v>65000</v>
      </c>
      <c r="H40" s="5">
        <v>63000</v>
      </c>
      <c r="I40" s="5">
        <f t="shared" si="2"/>
        <v>-2000</v>
      </c>
      <c r="J40" s="27">
        <f t="shared" si="3"/>
        <v>-3.07692307692308</v>
      </c>
    </row>
    <row r="41" spans="3:10" ht="18.75">
      <c r="C41" s="1" t="s">
        <v>19</v>
      </c>
      <c r="D41" s="1" t="s">
        <v>1</v>
      </c>
      <c r="E41" s="1" t="s">
        <v>59</v>
      </c>
      <c r="F41" s="1" t="s">
        <v>58</v>
      </c>
      <c r="G41" s="5">
        <v>70000</v>
      </c>
      <c r="H41" s="5">
        <v>75000</v>
      </c>
      <c r="I41" s="5">
        <f t="shared" si="2"/>
        <v>5000</v>
      </c>
      <c r="J41" s="27">
        <f t="shared" si="3"/>
        <v>7.142857142857139</v>
      </c>
    </row>
    <row r="42" spans="3:10" ht="18.75">
      <c r="C42" s="1" t="s">
        <v>19</v>
      </c>
      <c r="D42" s="1" t="s">
        <v>1</v>
      </c>
      <c r="E42" s="1" t="s">
        <v>139</v>
      </c>
      <c r="F42" s="1" t="s">
        <v>138</v>
      </c>
      <c r="G42" s="5">
        <v>45000</v>
      </c>
      <c r="H42" s="5">
        <v>85000</v>
      </c>
      <c r="I42" s="5">
        <f t="shared" si="2"/>
        <v>40000</v>
      </c>
      <c r="J42" s="27">
        <f t="shared" si="3"/>
        <v>88.88888888888889</v>
      </c>
    </row>
    <row r="43" spans="3:10" ht="18.75">
      <c r="C43" s="1" t="s">
        <v>19</v>
      </c>
      <c r="D43" s="1" t="s">
        <v>1</v>
      </c>
      <c r="E43" s="1" t="s">
        <v>57</v>
      </c>
      <c r="F43" s="1" t="s">
        <v>56</v>
      </c>
      <c r="G43" s="5">
        <v>45000</v>
      </c>
      <c r="H43" s="5">
        <v>50000</v>
      </c>
      <c r="I43" s="5">
        <f t="shared" si="2"/>
        <v>5000</v>
      </c>
      <c r="J43" s="27">
        <f t="shared" si="3"/>
        <v>11.111111111111114</v>
      </c>
    </row>
    <row r="44" spans="3:10" ht="18.75">
      <c r="C44" s="1" t="s">
        <v>19</v>
      </c>
      <c r="D44" s="1" t="s">
        <v>1</v>
      </c>
      <c r="E44" s="1" t="s">
        <v>137</v>
      </c>
      <c r="F44" s="1" t="s">
        <v>136</v>
      </c>
      <c r="G44" s="5">
        <v>2500</v>
      </c>
      <c r="H44" s="5">
        <v>1500</v>
      </c>
      <c r="I44" s="5">
        <f t="shared" si="2"/>
        <v>-1000</v>
      </c>
      <c r="J44" s="27">
        <f t="shared" si="3"/>
        <v>-40</v>
      </c>
    </row>
    <row r="45" spans="3:10" ht="18.75">
      <c r="C45" s="1" t="s">
        <v>19</v>
      </c>
      <c r="D45" s="1" t="s">
        <v>1</v>
      </c>
      <c r="E45" s="1" t="s">
        <v>55</v>
      </c>
      <c r="F45" s="1" t="s">
        <v>54</v>
      </c>
      <c r="G45" s="5">
        <v>110000</v>
      </c>
      <c r="H45" s="5">
        <v>141400</v>
      </c>
      <c r="I45" s="5">
        <f t="shared" si="2"/>
        <v>31400</v>
      </c>
      <c r="J45" s="27">
        <f t="shared" si="3"/>
        <v>28.545454545454533</v>
      </c>
    </row>
    <row r="46" spans="3:10" ht="18.75">
      <c r="C46" s="1" t="s">
        <v>19</v>
      </c>
      <c r="D46" s="1" t="s">
        <v>1</v>
      </c>
      <c r="E46" s="1" t="s">
        <v>135</v>
      </c>
      <c r="F46" s="1" t="s">
        <v>134</v>
      </c>
      <c r="G46" s="5">
        <v>138000</v>
      </c>
      <c r="H46" s="5">
        <v>150000</v>
      </c>
      <c r="I46" s="5">
        <f t="shared" si="2"/>
        <v>12000</v>
      </c>
      <c r="J46" s="27">
        <f t="shared" si="3"/>
        <v>8.695652173913047</v>
      </c>
    </row>
    <row r="47" spans="3:10" ht="18.75">
      <c r="C47" s="1" t="s">
        <v>19</v>
      </c>
      <c r="D47" s="1" t="s">
        <v>1</v>
      </c>
      <c r="E47" s="1" t="s">
        <v>53</v>
      </c>
      <c r="F47" s="1" t="s">
        <v>52</v>
      </c>
      <c r="G47" s="5">
        <v>187900</v>
      </c>
      <c r="H47" s="5">
        <v>105000</v>
      </c>
      <c r="I47" s="5">
        <f t="shared" si="2"/>
        <v>-82900</v>
      </c>
      <c r="J47" s="27">
        <f t="shared" si="3"/>
        <v>-44.11921234699308</v>
      </c>
    </row>
    <row r="48" spans="3:10" ht="18.75">
      <c r="C48" s="1" t="s">
        <v>19</v>
      </c>
      <c r="D48" s="1" t="s">
        <v>1</v>
      </c>
      <c r="E48" s="1" t="s">
        <v>133</v>
      </c>
      <c r="F48" s="1" t="s">
        <v>132</v>
      </c>
      <c r="G48" s="5">
        <v>18000</v>
      </c>
      <c r="H48" s="5">
        <v>11000</v>
      </c>
      <c r="I48" s="5">
        <f t="shared" si="2"/>
        <v>-7000</v>
      </c>
      <c r="J48" s="27">
        <f t="shared" si="3"/>
        <v>-38.888888888888886</v>
      </c>
    </row>
    <row r="49" spans="3:10" ht="18.75">
      <c r="C49" s="1" t="s">
        <v>19</v>
      </c>
      <c r="D49" s="1" t="s">
        <v>1</v>
      </c>
      <c r="E49" s="1" t="s">
        <v>87</v>
      </c>
      <c r="F49" s="1" t="s">
        <v>86</v>
      </c>
      <c r="G49" s="5">
        <v>120000</v>
      </c>
      <c r="H49" s="5">
        <v>120000</v>
      </c>
      <c r="I49" s="5">
        <f t="shared" si="2"/>
        <v>0</v>
      </c>
      <c r="J49" s="27">
        <f t="shared" si="3"/>
        <v>0</v>
      </c>
    </row>
    <row r="50" spans="3:10" ht="18.75">
      <c r="C50" s="1" t="s">
        <v>19</v>
      </c>
      <c r="D50" s="1" t="s">
        <v>1</v>
      </c>
      <c r="E50" s="1" t="s">
        <v>63</v>
      </c>
      <c r="F50" s="1" t="s">
        <v>62</v>
      </c>
      <c r="G50" s="5">
        <v>42000</v>
      </c>
      <c r="H50" s="5">
        <v>18000</v>
      </c>
      <c r="I50" s="5">
        <f t="shared" si="2"/>
        <v>-24000</v>
      </c>
      <c r="J50" s="27">
        <f t="shared" si="3"/>
        <v>-57.142857142857146</v>
      </c>
    </row>
    <row r="51" spans="3:10" ht="18.75">
      <c r="C51" s="1" t="s">
        <v>19</v>
      </c>
      <c r="D51" s="1" t="s">
        <v>1</v>
      </c>
      <c r="E51" s="1" t="s">
        <v>85</v>
      </c>
      <c r="F51" s="1" t="s">
        <v>84</v>
      </c>
      <c r="G51" s="5">
        <v>5000</v>
      </c>
      <c r="H51" s="5">
        <v>5000</v>
      </c>
      <c r="I51" s="5">
        <f t="shared" si="2"/>
        <v>0</v>
      </c>
      <c r="J51" s="27">
        <f t="shared" si="3"/>
        <v>0</v>
      </c>
    </row>
    <row r="52" spans="3:10" ht="18.75">
      <c r="C52" s="1" t="s">
        <v>19</v>
      </c>
      <c r="D52" s="1" t="s">
        <v>1</v>
      </c>
      <c r="E52" s="1" t="s">
        <v>131</v>
      </c>
      <c r="F52" s="1" t="s">
        <v>130</v>
      </c>
      <c r="G52" s="5">
        <v>35000</v>
      </c>
      <c r="H52" s="5">
        <v>25000</v>
      </c>
      <c r="I52" s="5">
        <f t="shared" si="2"/>
        <v>-10000</v>
      </c>
      <c r="J52" s="27">
        <f t="shared" si="3"/>
        <v>-28.57142857142857</v>
      </c>
    </row>
    <row r="53" spans="3:10" ht="18.75">
      <c r="C53" s="1" t="s">
        <v>19</v>
      </c>
      <c r="D53" s="1" t="s">
        <v>1</v>
      </c>
      <c r="E53" s="1" t="s">
        <v>129</v>
      </c>
      <c r="F53" s="1" t="s">
        <v>128</v>
      </c>
      <c r="G53" s="5">
        <v>15000</v>
      </c>
      <c r="H53" s="5">
        <v>14500</v>
      </c>
      <c r="I53" s="5">
        <f t="shared" si="2"/>
        <v>-500</v>
      </c>
      <c r="J53" s="27">
        <f t="shared" si="3"/>
        <v>-3.3333333333333286</v>
      </c>
    </row>
    <row r="54" spans="3:10" ht="18.75">
      <c r="C54" s="1" t="s">
        <v>19</v>
      </c>
      <c r="D54" s="1" t="s">
        <v>1</v>
      </c>
      <c r="E54" s="1" t="s">
        <v>83</v>
      </c>
      <c r="F54" s="1" t="s">
        <v>82</v>
      </c>
      <c r="G54" s="5">
        <v>20000</v>
      </c>
      <c r="H54" s="5">
        <v>5000</v>
      </c>
      <c r="I54" s="5">
        <f t="shared" si="2"/>
        <v>-15000</v>
      </c>
      <c r="J54" s="27">
        <f t="shared" si="3"/>
        <v>-75</v>
      </c>
    </row>
    <row r="55" spans="3:10" ht="18.75">
      <c r="C55" s="1" t="s">
        <v>19</v>
      </c>
      <c r="D55" s="1" t="s">
        <v>1</v>
      </c>
      <c r="E55" s="1" t="s">
        <v>127</v>
      </c>
      <c r="F55" s="1" t="s">
        <v>126</v>
      </c>
      <c r="G55" s="5">
        <v>50000</v>
      </c>
      <c r="H55" s="5">
        <v>78000</v>
      </c>
      <c r="I55" s="5">
        <f t="shared" si="2"/>
        <v>28000</v>
      </c>
      <c r="J55" s="27">
        <f t="shared" si="3"/>
        <v>56</v>
      </c>
    </row>
    <row r="56" spans="3:10" ht="18.75">
      <c r="C56" s="1" t="s">
        <v>19</v>
      </c>
      <c r="D56" s="1" t="s">
        <v>1</v>
      </c>
      <c r="E56" s="1" t="s">
        <v>125</v>
      </c>
      <c r="F56" s="1" t="s">
        <v>124</v>
      </c>
      <c r="G56" s="5">
        <v>450</v>
      </c>
      <c r="H56" s="5">
        <v>450</v>
      </c>
      <c r="I56" s="5">
        <f t="shared" si="2"/>
        <v>0</v>
      </c>
      <c r="J56" s="27">
        <f t="shared" si="3"/>
        <v>0</v>
      </c>
    </row>
    <row r="57" spans="3:10" ht="18.75">
      <c r="C57" s="1" t="s">
        <v>19</v>
      </c>
      <c r="D57" s="1" t="s">
        <v>1</v>
      </c>
      <c r="E57" s="1" t="s">
        <v>123</v>
      </c>
      <c r="F57" s="1" t="s">
        <v>122</v>
      </c>
      <c r="G57" s="5">
        <v>15000</v>
      </c>
      <c r="H57" s="5">
        <v>15000</v>
      </c>
      <c r="I57" s="5">
        <f t="shared" si="2"/>
        <v>0</v>
      </c>
      <c r="J57" s="27">
        <f t="shared" si="3"/>
        <v>0</v>
      </c>
    </row>
    <row r="58" spans="3:10" ht="18.75">
      <c r="C58" s="1" t="s">
        <v>19</v>
      </c>
      <c r="D58" s="1" t="s">
        <v>1</v>
      </c>
      <c r="E58" s="1" t="s">
        <v>121</v>
      </c>
      <c r="F58" s="1" t="s">
        <v>120</v>
      </c>
      <c r="G58" s="5">
        <v>40000</v>
      </c>
      <c r="H58" s="5">
        <v>41260</v>
      </c>
      <c r="I58" s="5">
        <f t="shared" si="2"/>
        <v>1260</v>
      </c>
      <c r="J58" s="27">
        <f t="shared" si="3"/>
        <v>3.1500000000000057</v>
      </c>
    </row>
    <row r="59" spans="1:10" ht="19.5" customHeight="1" hidden="1">
      <c r="A59" s="2"/>
      <c r="B59" s="2"/>
      <c r="C59" s="2"/>
      <c r="D59" s="2"/>
      <c r="E59" s="2"/>
      <c r="F59" s="2"/>
      <c r="G59" s="4"/>
      <c r="H59" s="4"/>
      <c r="I59" s="4"/>
      <c r="J59" s="11">
        <f>IF(G59&lt;&gt;0,H59/G59,100)</f>
        <v>100</v>
      </c>
    </row>
    <row r="60" spans="1:10" ht="23.25" customHeight="1">
      <c r="A60" s="23"/>
      <c r="B60" s="24" t="s">
        <v>2</v>
      </c>
      <c r="C60" s="24" t="s">
        <v>29</v>
      </c>
      <c r="D60" s="26"/>
      <c r="E60" s="7"/>
      <c r="F60" s="7"/>
      <c r="G60" s="13">
        <f>SUBTOTAL(9,G61:G80)</f>
        <v>2625400</v>
      </c>
      <c r="H60" s="13">
        <f>SUBTOTAL(9,H61:H80)</f>
        <v>2848000</v>
      </c>
      <c r="I60" s="13">
        <f>H60-G60</f>
        <v>222600</v>
      </c>
      <c r="J60" s="29">
        <f>IF(G60&lt;&gt;0,(H60*100/G60)-100,0)</f>
        <v>8.478708006399032</v>
      </c>
    </row>
    <row r="61" spans="1:10" ht="30" customHeight="1" hidden="1">
      <c r="A61" s="23"/>
      <c r="B61" s="24"/>
      <c r="C61" s="26"/>
      <c r="D61" s="26"/>
      <c r="E61" s="7"/>
      <c r="F61" s="7"/>
      <c r="G61" s="13"/>
      <c r="H61" s="13"/>
      <c r="I61" s="13"/>
      <c r="J61" s="11">
        <f>IF(G61&lt;&gt;0,H61/G61,100)</f>
        <v>100</v>
      </c>
    </row>
    <row r="62" spans="3:10" ht="18.75">
      <c r="C62" s="1" t="s">
        <v>19</v>
      </c>
      <c r="D62" s="1" t="s">
        <v>2</v>
      </c>
      <c r="E62" s="1" t="s">
        <v>107</v>
      </c>
      <c r="F62" s="1" t="s">
        <v>106</v>
      </c>
      <c r="G62" s="5">
        <v>590900</v>
      </c>
      <c r="H62" s="5">
        <v>900000</v>
      </c>
      <c r="I62" s="5">
        <f aca="true" t="shared" si="4" ref="I62:I79">H62-G62</f>
        <v>309100</v>
      </c>
      <c r="J62" s="27">
        <f aca="true" t="shared" si="5" ref="J62:J79">IF(G62&lt;&gt;0,(H62*100/G62)-100,0)</f>
        <v>52.31003553900828</v>
      </c>
    </row>
    <row r="63" spans="3:10" ht="18.75">
      <c r="C63" s="1" t="s">
        <v>19</v>
      </c>
      <c r="D63" s="1" t="s">
        <v>2</v>
      </c>
      <c r="E63" s="1" t="s">
        <v>119</v>
      </c>
      <c r="F63" s="1" t="s">
        <v>118</v>
      </c>
      <c r="G63" s="5">
        <v>20000</v>
      </c>
      <c r="H63" s="5">
        <v>60000</v>
      </c>
      <c r="I63" s="5">
        <f t="shared" si="4"/>
        <v>40000</v>
      </c>
      <c r="J63" s="27">
        <f t="shared" si="5"/>
        <v>200</v>
      </c>
    </row>
    <row r="64" spans="3:10" ht="18.75">
      <c r="C64" s="1" t="s">
        <v>19</v>
      </c>
      <c r="D64" s="1" t="s">
        <v>2</v>
      </c>
      <c r="E64" s="1" t="s">
        <v>105</v>
      </c>
      <c r="F64" s="1" t="s">
        <v>104</v>
      </c>
      <c r="G64" s="5">
        <v>110000</v>
      </c>
      <c r="H64" s="5">
        <v>130000</v>
      </c>
      <c r="I64" s="5">
        <f t="shared" si="4"/>
        <v>20000</v>
      </c>
      <c r="J64" s="27">
        <f t="shared" si="5"/>
        <v>18.181818181818187</v>
      </c>
    </row>
    <row r="65" spans="3:10" ht="18.75">
      <c r="C65" s="1" t="s">
        <v>19</v>
      </c>
      <c r="D65" s="1" t="s">
        <v>2</v>
      </c>
      <c r="E65" s="1" t="s">
        <v>103</v>
      </c>
      <c r="F65" s="1" t="s">
        <v>102</v>
      </c>
      <c r="G65" s="5">
        <v>10000</v>
      </c>
      <c r="H65" s="5">
        <v>15000</v>
      </c>
      <c r="I65" s="5">
        <f t="shared" si="4"/>
        <v>5000</v>
      </c>
      <c r="J65" s="27">
        <f t="shared" si="5"/>
        <v>50</v>
      </c>
    </row>
    <row r="66" spans="3:10" ht="18.75">
      <c r="C66" s="1" t="s">
        <v>19</v>
      </c>
      <c r="D66" s="1" t="s">
        <v>2</v>
      </c>
      <c r="E66" s="1" t="s">
        <v>49</v>
      </c>
      <c r="F66" s="1" t="s">
        <v>48</v>
      </c>
      <c r="G66" s="5">
        <v>10000</v>
      </c>
      <c r="H66" s="5">
        <v>25000</v>
      </c>
      <c r="I66" s="5">
        <f t="shared" si="4"/>
        <v>15000</v>
      </c>
      <c r="J66" s="27">
        <f t="shared" si="5"/>
        <v>150</v>
      </c>
    </row>
    <row r="67" spans="3:10" ht="18.75">
      <c r="C67" s="1" t="s">
        <v>19</v>
      </c>
      <c r="D67" s="1" t="s">
        <v>2</v>
      </c>
      <c r="E67" s="1" t="s">
        <v>101</v>
      </c>
      <c r="F67" s="1" t="s">
        <v>100</v>
      </c>
      <c r="G67" s="5">
        <v>60000</v>
      </c>
      <c r="H67" s="5">
        <v>160000</v>
      </c>
      <c r="I67" s="5">
        <f t="shared" si="4"/>
        <v>100000</v>
      </c>
      <c r="J67" s="27">
        <f t="shared" si="5"/>
        <v>166.66666666666669</v>
      </c>
    </row>
    <row r="68" spans="3:10" ht="18.75">
      <c r="C68" s="1" t="s">
        <v>19</v>
      </c>
      <c r="D68" s="1" t="s">
        <v>2</v>
      </c>
      <c r="E68" s="1" t="s">
        <v>117</v>
      </c>
      <c r="F68" s="1" t="s">
        <v>116</v>
      </c>
      <c r="G68" s="5">
        <v>30000</v>
      </c>
      <c r="H68" s="5">
        <v>65000</v>
      </c>
      <c r="I68" s="5">
        <f t="shared" si="4"/>
        <v>35000</v>
      </c>
      <c r="J68" s="27">
        <f t="shared" si="5"/>
        <v>116.66666666666666</v>
      </c>
    </row>
    <row r="69" spans="3:10" ht="18.75">
      <c r="C69" s="1" t="s">
        <v>19</v>
      </c>
      <c r="D69" s="1" t="s">
        <v>2</v>
      </c>
      <c r="E69" s="1" t="s">
        <v>89</v>
      </c>
      <c r="F69" s="1" t="s">
        <v>88</v>
      </c>
      <c r="G69" s="5">
        <v>34500</v>
      </c>
      <c r="H69" s="5">
        <v>45000</v>
      </c>
      <c r="I69" s="5">
        <f t="shared" si="4"/>
        <v>10500</v>
      </c>
      <c r="J69" s="27">
        <f t="shared" si="5"/>
        <v>30.434782608695656</v>
      </c>
    </row>
    <row r="70" spans="3:10" ht="18.75">
      <c r="C70" s="1" t="s">
        <v>19</v>
      </c>
      <c r="D70" s="1" t="s">
        <v>2</v>
      </c>
      <c r="E70" s="1" t="s">
        <v>99</v>
      </c>
      <c r="F70" s="1" t="s">
        <v>98</v>
      </c>
      <c r="G70" s="5">
        <v>397000</v>
      </c>
      <c r="H70" s="5">
        <v>200000</v>
      </c>
      <c r="I70" s="5">
        <f t="shared" si="4"/>
        <v>-197000</v>
      </c>
      <c r="J70" s="27">
        <f t="shared" si="5"/>
        <v>-49.622166246851386</v>
      </c>
    </row>
    <row r="71" spans="3:10" ht="18.75">
      <c r="C71" s="1" t="s">
        <v>19</v>
      </c>
      <c r="D71" s="1" t="s">
        <v>2</v>
      </c>
      <c r="E71" s="1" t="s">
        <v>115</v>
      </c>
      <c r="F71" s="1" t="s">
        <v>114</v>
      </c>
      <c r="G71" s="5">
        <v>350000</v>
      </c>
      <c r="H71" s="5">
        <v>450000</v>
      </c>
      <c r="I71" s="5">
        <f t="shared" si="4"/>
        <v>100000</v>
      </c>
      <c r="J71" s="27">
        <f t="shared" si="5"/>
        <v>28.571428571428584</v>
      </c>
    </row>
    <row r="72" spans="3:10" ht="18.75">
      <c r="C72" s="1" t="s">
        <v>19</v>
      </c>
      <c r="D72" s="1" t="s">
        <v>2</v>
      </c>
      <c r="E72" s="1" t="s">
        <v>69</v>
      </c>
      <c r="F72" s="1" t="s">
        <v>68</v>
      </c>
      <c r="G72" s="5">
        <v>385000</v>
      </c>
      <c r="H72" s="5">
        <v>200000</v>
      </c>
      <c r="I72" s="5">
        <f t="shared" si="4"/>
        <v>-185000</v>
      </c>
      <c r="J72" s="27">
        <f t="shared" si="5"/>
        <v>-48.05194805194805</v>
      </c>
    </row>
    <row r="73" spans="3:10" ht="18.75">
      <c r="C73" s="1" t="s">
        <v>19</v>
      </c>
      <c r="D73" s="1" t="s">
        <v>2</v>
      </c>
      <c r="E73" s="1" t="s">
        <v>67</v>
      </c>
      <c r="F73" s="1" t="s">
        <v>66</v>
      </c>
      <c r="G73" s="5">
        <v>75000</v>
      </c>
      <c r="H73" s="5">
        <v>75000</v>
      </c>
      <c r="I73" s="5">
        <f t="shared" si="4"/>
        <v>0</v>
      </c>
      <c r="J73" s="27">
        <f t="shared" si="5"/>
        <v>0</v>
      </c>
    </row>
    <row r="74" spans="3:10" ht="18.75">
      <c r="C74" s="1" t="s">
        <v>19</v>
      </c>
      <c r="D74" s="1" t="s">
        <v>2</v>
      </c>
      <c r="E74" s="1" t="s">
        <v>113</v>
      </c>
      <c r="F74" s="1" t="s">
        <v>112</v>
      </c>
      <c r="G74" s="5">
        <v>45000</v>
      </c>
      <c r="H74" s="5">
        <v>45000</v>
      </c>
      <c r="I74" s="5">
        <f t="shared" si="4"/>
        <v>0</v>
      </c>
      <c r="J74" s="27">
        <f t="shared" si="5"/>
        <v>0</v>
      </c>
    </row>
    <row r="75" spans="3:10" ht="18.75">
      <c r="C75" s="1" t="s">
        <v>19</v>
      </c>
      <c r="D75" s="1" t="s">
        <v>2</v>
      </c>
      <c r="E75" s="1" t="s">
        <v>65</v>
      </c>
      <c r="F75" s="1" t="s">
        <v>64</v>
      </c>
      <c r="G75" s="5">
        <v>25000</v>
      </c>
      <c r="H75" s="5">
        <v>60000</v>
      </c>
      <c r="I75" s="5">
        <f t="shared" si="4"/>
        <v>35000</v>
      </c>
      <c r="J75" s="27">
        <f t="shared" si="5"/>
        <v>140</v>
      </c>
    </row>
    <row r="76" spans="3:10" ht="18.75">
      <c r="C76" s="1" t="s">
        <v>19</v>
      </c>
      <c r="D76" s="1" t="s">
        <v>2</v>
      </c>
      <c r="E76" s="1" t="s">
        <v>97</v>
      </c>
      <c r="F76" s="1" t="s">
        <v>96</v>
      </c>
      <c r="G76" s="5">
        <v>400000</v>
      </c>
      <c r="H76" s="5">
        <v>250000</v>
      </c>
      <c r="I76" s="5">
        <f t="shared" si="4"/>
        <v>-150000</v>
      </c>
      <c r="J76" s="27">
        <f t="shared" si="5"/>
        <v>-37.5</v>
      </c>
    </row>
    <row r="77" spans="3:10" ht="18.75">
      <c r="C77" s="1" t="s">
        <v>19</v>
      </c>
      <c r="D77" s="1" t="s">
        <v>2</v>
      </c>
      <c r="E77" s="1" t="s">
        <v>111</v>
      </c>
      <c r="F77" s="1" t="s">
        <v>110</v>
      </c>
      <c r="G77" s="5">
        <v>83000</v>
      </c>
      <c r="H77" s="5">
        <v>83000</v>
      </c>
      <c r="I77" s="5">
        <f t="shared" si="4"/>
        <v>0</v>
      </c>
      <c r="J77" s="27">
        <f t="shared" si="5"/>
        <v>0</v>
      </c>
    </row>
    <row r="78" spans="3:10" ht="18.75">
      <c r="C78" s="1" t="s">
        <v>19</v>
      </c>
      <c r="D78" s="1" t="s">
        <v>2</v>
      </c>
      <c r="E78" s="1" t="s">
        <v>109</v>
      </c>
      <c r="F78" s="1" t="s">
        <v>108</v>
      </c>
      <c r="G78" s="5">
        <v>0</v>
      </c>
      <c r="H78" s="5">
        <v>25000</v>
      </c>
      <c r="I78" s="5">
        <f t="shared" si="4"/>
        <v>25000</v>
      </c>
      <c r="J78" s="27">
        <f t="shared" si="5"/>
        <v>0</v>
      </c>
    </row>
    <row r="79" spans="3:10" ht="18.75">
      <c r="C79" s="1" t="s">
        <v>19</v>
      </c>
      <c r="D79" s="1" t="s">
        <v>2</v>
      </c>
      <c r="E79" s="1" t="s">
        <v>95</v>
      </c>
      <c r="F79" s="1" t="s">
        <v>94</v>
      </c>
      <c r="G79" s="5">
        <v>0</v>
      </c>
      <c r="H79" s="5">
        <v>60000</v>
      </c>
      <c r="I79" s="5">
        <f t="shared" si="4"/>
        <v>60000</v>
      </c>
      <c r="J79" s="27">
        <f t="shared" si="5"/>
        <v>0</v>
      </c>
    </row>
    <row r="80" spans="1:10" ht="19.5" customHeight="1" hidden="1">
      <c r="A80" s="2"/>
      <c r="B80" s="2"/>
      <c r="C80" s="2"/>
      <c r="D80" s="2"/>
      <c r="E80" s="2"/>
      <c r="F80" s="2"/>
      <c r="G80" s="4"/>
      <c r="H80" s="4"/>
      <c r="I80" s="4"/>
      <c r="J80" s="11">
        <f>IF(G80&lt;&gt;0,H80/G80,100)</f>
        <v>100</v>
      </c>
    </row>
    <row r="81" spans="1:10" ht="23.25" customHeight="1">
      <c r="A81" s="23"/>
      <c r="B81" s="24" t="s">
        <v>3</v>
      </c>
      <c r="C81" s="24" t="s">
        <v>24</v>
      </c>
      <c r="D81" s="26"/>
      <c r="E81" s="7"/>
      <c r="F81" s="7"/>
      <c r="G81" s="13">
        <f>SUBTOTAL(9,G82:G87)</f>
        <v>317000</v>
      </c>
      <c r="H81" s="13">
        <f>SUBTOTAL(9,H82:H87)</f>
        <v>325000</v>
      </c>
      <c r="I81" s="13">
        <f>H81-G81</f>
        <v>8000</v>
      </c>
      <c r="J81" s="29">
        <f>IF(G81&lt;&gt;0,(H81*100/G81)-100,0)</f>
        <v>2.5236593059936894</v>
      </c>
    </row>
    <row r="82" spans="1:10" ht="30" customHeight="1" hidden="1">
      <c r="A82" s="23"/>
      <c r="B82" s="24"/>
      <c r="C82" s="26"/>
      <c r="D82" s="26"/>
      <c r="E82" s="7"/>
      <c r="F82" s="7"/>
      <c r="G82" s="13"/>
      <c r="H82" s="13"/>
      <c r="I82" s="13"/>
      <c r="J82" s="11">
        <f>IF(G82&lt;&gt;0,H82/G82,100)</f>
        <v>100</v>
      </c>
    </row>
    <row r="83" spans="3:10" ht="18.75">
      <c r="C83" s="1" t="s">
        <v>19</v>
      </c>
      <c r="D83" s="1" t="s">
        <v>3</v>
      </c>
      <c r="E83" s="1" t="s">
        <v>107</v>
      </c>
      <c r="F83" s="1" t="s">
        <v>106</v>
      </c>
      <c r="G83" s="5">
        <v>274500</v>
      </c>
      <c r="H83" s="5">
        <v>274500</v>
      </c>
      <c r="I83" s="5">
        <f>H83-G83</f>
        <v>0</v>
      </c>
      <c r="J83" s="27">
        <f>IF(G83&lt;&gt;0,(H83*100/G83)-100,0)</f>
        <v>0</v>
      </c>
    </row>
    <row r="84" spans="3:10" ht="18.75">
      <c r="C84" s="1" t="s">
        <v>19</v>
      </c>
      <c r="D84" s="1" t="s">
        <v>3</v>
      </c>
      <c r="E84" s="1" t="s">
        <v>105</v>
      </c>
      <c r="F84" s="1" t="s">
        <v>104</v>
      </c>
      <c r="G84" s="5">
        <v>38000</v>
      </c>
      <c r="H84" s="5">
        <v>38000</v>
      </c>
      <c r="I84" s="5">
        <f>H84-G84</f>
        <v>0</v>
      </c>
      <c r="J84" s="27">
        <f>IF(G84&lt;&gt;0,(H84*100/G84)-100,0)</f>
        <v>0</v>
      </c>
    </row>
    <row r="85" spans="3:10" ht="18.75">
      <c r="C85" s="1" t="s">
        <v>19</v>
      </c>
      <c r="D85" s="1" t="s">
        <v>3</v>
      </c>
      <c r="E85" s="1" t="s">
        <v>103</v>
      </c>
      <c r="F85" s="1" t="s">
        <v>102</v>
      </c>
      <c r="G85" s="5">
        <v>4500</v>
      </c>
      <c r="H85" s="5">
        <v>4500</v>
      </c>
      <c r="I85" s="5">
        <f>H85-G85</f>
        <v>0</v>
      </c>
      <c r="J85" s="27">
        <f>IF(G85&lt;&gt;0,(H85*100/G85)-100,0)</f>
        <v>0</v>
      </c>
    </row>
    <row r="86" spans="3:10" ht="18.75">
      <c r="C86" s="1" t="s">
        <v>19</v>
      </c>
      <c r="D86" s="1" t="s">
        <v>3</v>
      </c>
      <c r="E86" s="1" t="s">
        <v>101</v>
      </c>
      <c r="F86" s="1" t="s">
        <v>100</v>
      </c>
      <c r="G86" s="5">
        <v>0</v>
      </c>
      <c r="H86" s="5">
        <v>8000</v>
      </c>
      <c r="I86" s="5">
        <f>H86-G86</f>
        <v>8000</v>
      </c>
      <c r="J86" s="27">
        <f>IF(G86&lt;&gt;0,(H86*100/G86)-100,0)</f>
        <v>0</v>
      </c>
    </row>
    <row r="87" spans="1:10" ht="19.5" customHeight="1" hidden="1">
      <c r="A87" s="2"/>
      <c r="B87" s="2"/>
      <c r="C87" s="2"/>
      <c r="D87" s="2"/>
      <c r="E87" s="2"/>
      <c r="F87" s="2"/>
      <c r="G87" s="4"/>
      <c r="H87" s="4"/>
      <c r="I87" s="4"/>
      <c r="J87" s="11">
        <f>IF(G87&lt;&gt;0,H87/G87,100)</f>
        <v>100</v>
      </c>
    </row>
    <row r="88" spans="1:10" ht="18.75" hidden="1">
      <c r="A88" s="2"/>
      <c r="B88" s="2"/>
      <c r="C88" s="2"/>
      <c r="D88" s="2"/>
      <c r="E88" s="2"/>
      <c r="F88" s="2"/>
      <c r="G88" s="4"/>
      <c r="H88" s="4"/>
      <c r="I88" s="4"/>
      <c r="J88" s="11">
        <f>IF(G88&lt;&gt;0,H88/G88,100)</f>
        <v>100</v>
      </c>
    </row>
    <row r="89" spans="1:10" ht="23.25" customHeight="1">
      <c r="A89" s="21" t="s">
        <v>20</v>
      </c>
      <c r="B89" s="21" t="s">
        <v>30</v>
      </c>
      <c r="C89" s="10"/>
      <c r="D89" s="10"/>
      <c r="E89" s="10"/>
      <c r="F89" s="10"/>
      <c r="G89" s="11">
        <f>SUBTOTAL(9,G90:G162)</f>
        <v>3062289</v>
      </c>
      <c r="H89" s="11">
        <f>SUBTOTAL(9,H90:H162)</f>
        <v>2988450</v>
      </c>
      <c r="I89" s="11">
        <f>H89-G89</f>
        <v>-73839</v>
      </c>
      <c r="J89" s="11">
        <f>IF(G89&lt;&gt;0,(H89*100/G89)-100,0)</f>
        <v>-2.4112355169613267</v>
      </c>
    </row>
    <row r="90" spans="1:10" ht="30" customHeight="1" hidden="1">
      <c r="A90" s="22"/>
      <c r="B90" s="22"/>
      <c r="C90" s="6"/>
      <c r="D90" s="6"/>
      <c r="E90" s="6"/>
      <c r="F90" s="6"/>
      <c r="G90" s="12"/>
      <c r="H90" s="12"/>
      <c r="I90" s="12"/>
      <c r="J90" s="11">
        <f>IF(G90&lt;&gt;0,H90/G90,100)</f>
        <v>100</v>
      </c>
    </row>
    <row r="91" spans="1:10" ht="23.25" customHeight="1">
      <c r="A91" s="23"/>
      <c r="B91" s="24" t="s">
        <v>0</v>
      </c>
      <c r="C91" s="24" t="s">
        <v>31</v>
      </c>
      <c r="D91" s="26"/>
      <c r="E91" s="7"/>
      <c r="F91" s="7"/>
      <c r="G91" s="13">
        <f>SUBTOTAL(9,G92:G110)</f>
        <v>1445500</v>
      </c>
      <c r="H91" s="13">
        <f>SUBTOTAL(9,H92:H110)</f>
        <v>1605160</v>
      </c>
      <c r="I91" s="13">
        <f>H91-G91</f>
        <v>159660</v>
      </c>
      <c r="J91" s="29">
        <f>IF(G91&lt;&gt;0,(H91*100/G91)-100,0)</f>
        <v>11.045313040470432</v>
      </c>
    </row>
    <row r="92" spans="1:10" ht="30" customHeight="1" hidden="1">
      <c r="A92" s="23"/>
      <c r="B92" s="24"/>
      <c r="C92" s="26"/>
      <c r="D92" s="26"/>
      <c r="E92" s="7"/>
      <c r="F92" s="7"/>
      <c r="G92" s="13"/>
      <c r="H92" s="13"/>
      <c r="I92" s="13"/>
      <c r="J92" s="11">
        <f>IF(G92&lt;&gt;0,H92/G92,100)</f>
        <v>100</v>
      </c>
    </row>
    <row r="93" spans="3:10" ht="18.75">
      <c r="C93" s="1" t="s">
        <v>20</v>
      </c>
      <c r="D93" s="1" t="s">
        <v>0</v>
      </c>
      <c r="E93" s="1" t="s">
        <v>49</v>
      </c>
      <c r="F93" s="1" t="s">
        <v>48</v>
      </c>
      <c r="G93" s="5">
        <v>28700</v>
      </c>
      <c r="H93" s="5">
        <v>11000</v>
      </c>
      <c r="I93" s="5">
        <f aca="true" t="shared" si="6" ref="I93:I109">H93-G93</f>
        <v>-17700</v>
      </c>
      <c r="J93" s="27">
        <f aca="true" t="shared" si="7" ref="J93:J109">IF(G93&lt;&gt;0,(H93*100/G93)-100,0)</f>
        <v>-61.67247386759582</v>
      </c>
    </row>
    <row r="94" spans="3:10" ht="18.75">
      <c r="C94" s="1" t="s">
        <v>20</v>
      </c>
      <c r="D94" s="1" t="s">
        <v>0</v>
      </c>
      <c r="E94" s="1" t="s">
        <v>89</v>
      </c>
      <c r="F94" s="1" t="s">
        <v>88</v>
      </c>
      <c r="G94" s="5">
        <v>3800</v>
      </c>
      <c r="H94" s="5">
        <v>24900</v>
      </c>
      <c r="I94" s="5">
        <f t="shared" si="6"/>
        <v>21100</v>
      </c>
      <c r="J94" s="27">
        <f t="shared" si="7"/>
        <v>555.2631578947369</v>
      </c>
    </row>
    <row r="95" spans="3:10" ht="18.75">
      <c r="C95" s="1" t="s">
        <v>20</v>
      </c>
      <c r="D95" s="1" t="s">
        <v>0</v>
      </c>
      <c r="E95" s="1" t="s">
        <v>99</v>
      </c>
      <c r="F95" s="1" t="s">
        <v>98</v>
      </c>
      <c r="G95" s="5">
        <v>350</v>
      </c>
      <c r="H95" s="5">
        <v>3600</v>
      </c>
      <c r="I95" s="5">
        <f t="shared" si="6"/>
        <v>3250</v>
      </c>
      <c r="J95" s="27">
        <f t="shared" si="7"/>
        <v>928.5714285714287</v>
      </c>
    </row>
    <row r="96" spans="3:10" ht="18.75">
      <c r="C96" s="1" t="s">
        <v>20</v>
      </c>
      <c r="D96" s="1" t="s">
        <v>0</v>
      </c>
      <c r="E96" s="1" t="s">
        <v>69</v>
      </c>
      <c r="F96" s="1" t="s">
        <v>68</v>
      </c>
      <c r="G96" s="5">
        <v>28800</v>
      </c>
      <c r="H96" s="5">
        <v>17720</v>
      </c>
      <c r="I96" s="5">
        <f t="shared" si="6"/>
        <v>-11080</v>
      </c>
      <c r="J96" s="27">
        <f t="shared" si="7"/>
        <v>-38.47222222222222</v>
      </c>
    </row>
    <row r="97" spans="3:10" ht="18.75">
      <c r="C97" s="1" t="s">
        <v>20</v>
      </c>
      <c r="D97" s="1" t="s">
        <v>0</v>
      </c>
      <c r="E97" s="1" t="s">
        <v>67</v>
      </c>
      <c r="F97" s="1" t="s">
        <v>66</v>
      </c>
      <c r="G97" s="5">
        <v>10800</v>
      </c>
      <c r="H97" s="5">
        <v>37750</v>
      </c>
      <c r="I97" s="5">
        <f t="shared" si="6"/>
        <v>26950</v>
      </c>
      <c r="J97" s="27">
        <f t="shared" si="7"/>
        <v>249.537037037037</v>
      </c>
    </row>
    <row r="98" spans="3:10" ht="18.75">
      <c r="C98" s="1" t="s">
        <v>20</v>
      </c>
      <c r="D98" s="1" t="s">
        <v>0</v>
      </c>
      <c r="E98" s="1" t="s">
        <v>65</v>
      </c>
      <c r="F98" s="1" t="s">
        <v>64</v>
      </c>
      <c r="G98" s="5">
        <v>1000</v>
      </c>
      <c r="H98" s="5">
        <v>10300</v>
      </c>
      <c r="I98" s="5">
        <f t="shared" si="6"/>
        <v>9300</v>
      </c>
      <c r="J98" s="27">
        <f t="shared" si="7"/>
        <v>930</v>
      </c>
    </row>
    <row r="99" spans="3:10" ht="18.75">
      <c r="C99" s="1" t="s">
        <v>20</v>
      </c>
      <c r="D99" s="1" t="s">
        <v>0</v>
      </c>
      <c r="E99" s="1" t="s">
        <v>97</v>
      </c>
      <c r="F99" s="1" t="s">
        <v>96</v>
      </c>
      <c r="G99" s="5">
        <v>673500</v>
      </c>
      <c r="H99" s="5">
        <v>20200</v>
      </c>
      <c r="I99" s="5">
        <f t="shared" si="6"/>
        <v>-653300</v>
      </c>
      <c r="J99" s="27">
        <f t="shared" si="7"/>
        <v>-97.00074239049741</v>
      </c>
    </row>
    <row r="100" spans="3:10" ht="18.75">
      <c r="C100" s="1" t="s">
        <v>20</v>
      </c>
      <c r="D100" s="1" t="s">
        <v>0</v>
      </c>
      <c r="E100" s="1" t="s">
        <v>59</v>
      </c>
      <c r="F100" s="1" t="s">
        <v>58</v>
      </c>
      <c r="G100" s="5">
        <v>16350</v>
      </c>
      <c r="H100" s="5">
        <v>1900</v>
      </c>
      <c r="I100" s="5">
        <f t="shared" si="6"/>
        <v>-14450</v>
      </c>
      <c r="J100" s="27">
        <f t="shared" si="7"/>
        <v>-88.37920489296636</v>
      </c>
    </row>
    <row r="101" spans="3:10" ht="18.75">
      <c r="C101" s="1" t="s">
        <v>20</v>
      </c>
      <c r="D101" s="1" t="s">
        <v>0</v>
      </c>
      <c r="E101" s="1" t="s">
        <v>55</v>
      </c>
      <c r="F101" s="1" t="s">
        <v>54</v>
      </c>
      <c r="G101" s="5">
        <v>106550</v>
      </c>
      <c r="H101" s="5">
        <v>119200</v>
      </c>
      <c r="I101" s="5">
        <f t="shared" si="6"/>
        <v>12650</v>
      </c>
      <c r="J101" s="27">
        <f t="shared" si="7"/>
        <v>11.872360394181129</v>
      </c>
    </row>
    <row r="102" spans="3:10" ht="18.75">
      <c r="C102" s="1" t="s">
        <v>20</v>
      </c>
      <c r="D102" s="1" t="s">
        <v>0</v>
      </c>
      <c r="E102" s="1" t="s">
        <v>53</v>
      </c>
      <c r="F102" s="1" t="s">
        <v>52</v>
      </c>
      <c r="G102" s="5">
        <v>212650</v>
      </c>
      <c r="H102" s="5">
        <v>183690</v>
      </c>
      <c r="I102" s="5">
        <f t="shared" si="6"/>
        <v>-28960</v>
      </c>
      <c r="J102" s="27">
        <f t="shared" si="7"/>
        <v>-13.618622149071243</v>
      </c>
    </row>
    <row r="103" spans="3:10" ht="18.75">
      <c r="C103" s="1" t="s">
        <v>20</v>
      </c>
      <c r="D103" s="1" t="s">
        <v>0</v>
      </c>
      <c r="E103" s="1" t="s">
        <v>87</v>
      </c>
      <c r="F103" s="1" t="s">
        <v>86</v>
      </c>
      <c r="G103" s="5">
        <v>800</v>
      </c>
      <c r="H103" s="5">
        <v>400</v>
      </c>
      <c r="I103" s="5">
        <f t="shared" si="6"/>
        <v>-400</v>
      </c>
      <c r="J103" s="27">
        <f t="shared" si="7"/>
        <v>-50</v>
      </c>
    </row>
    <row r="104" spans="3:10" ht="18.75">
      <c r="C104" s="1" t="s">
        <v>20</v>
      </c>
      <c r="D104" s="1" t="s">
        <v>0</v>
      </c>
      <c r="E104" s="1" t="s">
        <v>79</v>
      </c>
      <c r="F104" s="1" t="s">
        <v>78</v>
      </c>
      <c r="G104" s="5">
        <v>37000</v>
      </c>
      <c r="H104" s="5">
        <v>72700</v>
      </c>
      <c r="I104" s="5">
        <f t="shared" si="6"/>
        <v>35700</v>
      </c>
      <c r="J104" s="27">
        <f t="shared" si="7"/>
        <v>96.48648648648648</v>
      </c>
    </row>
    <row r="105" spans="3:10" ht="18.75">
      <c r="C105" s="1" t="s">
        <v>20</v>
      </c>
      <c r="D105" s="1" t="s">
        <v>0</v>
      </c>
      <c r="E105" s="1" t="s">
        <v>77</v>
      </c>
      <c r="F105" s="1" t="s">
        <v>76</v>
      </c>
      <c r="G105" s="5">
        <v>110000</v>
      </c>
      <c r="H105" s="5">
        <v>86600</v>
      </c>
      <c r="I105" s="5">
        <f t="shared" si="6"/>
        <v>-23400</v>
      </c>
      <c r="J105" s="27">
        <f t="shared" si="7"/>
        <v>-21.272727272727266</v>
      </c>
    </row>
    <row r="106" spans="3:10" ht="18.75">
      <c r="C106" s="1" t="s">
        <v>20</v>
      </c>
      <c r="D106" s="1" t="s">
        <v>0</v>
      </c>
      <c r="E106" s="1" t="s">
        <v>75</v>
      </c>
      <c r="F106" s="1" t="s">
        <v>74</v>
      </c>
      <c r="G106" s="5">
        <v>5200</v>
      </c>
      <c r="H106" s="5">
        <v>5200</v>
      </c>
      <c r="I106" s="5">
        <f t="shared" si="6"/>
        <v>0</v>
      </c>
      <c r="J106" s="27">
        <f t="shared" si="7"/>
        <v>0</v>
      </c>
    </row>
    <row r="107" spans="3:10" ht="18.75">
      <c r="C107" s="1" t="s">
        <v>20</v>
      </c>
      <c r="D107" s="1" t="s">
        <v>0</v>
      </c>
      <c r="E107" s="1" t="s">
        <v>95</v>
      </c>
      <c r="F107" s="1" t="s">
        <v>94</v>
      </c>
      <c r="G107" s="5">
        <v>190000</v>
      </c>
      <c r="H107" s="5">
        <v>190000</v>
      </c>
      <c r="I107" s="5">
        <f t="shared" si="6"/>
        <v>0</v>
      </c>
      <c r="J107" s="27">
        <f t="shared" si="7"/>
        <v>0</v>
      </c>
    </row>
    <row r="108" spans="3:10" ht="18.75">
      <c r="C108" s="1" t="s">
        <v>20</v>
      </c>
      <c r="D108" s="1" t="s">
        <v>0</v>
      </c>
      <c r="E108" s="1" t="s">
        <v>91</v>
      </c>
      <c r="F108" s="1" t="s">
        <v>90</v>
      </c>
      <c r="G108" s="5">
        <v>20000</v>
      </c>
      <c r="H108" s="5">
        <v>20000</v>
      </c>
      <c r="I108" s="5">
        <f t="shared" si="6"/>
        <v>0</v>
      </c>
      <c r="J108" s="27">
        <f t="shared" si="7"/>
        <v>0</v>
      </c>
    </row>
    <row r="109" spans="3:10" ht="18.75">
      <c r="C109" s="1" t="s">
        <v>20</v>
      </c>
      <c r="D109" s="1" t="s">
        <v>0</v>
      </c>
      <c r="E109" s="1" t="s">
        <v>71</v>
      </c>
      <c r="F109" s="1" t="s">
        <v>70</v>
      </c>
      <c r="G109" s="5">
        <v>0</v>
      </c>
      <c r="H109" s="5">
        <v>800000</v>
      </c>
      <c r="I109" s="5">
        <f t="shared" si="6"/>
        <v>800000</v>
      </c>
      <c r="J109" s="27">
        <f t="shared" si="7"/>
        <v>0</v>
      </c>
    </row>
    <row r="110" spans="1:10" ht="19.5" customHeight="1" hidden="1">
      <c r="A110" s="2"/>
      <c r="B110" s="2"/>
      <c r="C110" s="2"/>
      <c r="D110" s="2"/>
      <c r="E110" s="2"/>
      <c r="F110" s="2"/>
      <c r="G110" s="4"/>
      <c r="H110" s="4"/>
      <c r="I110" s="4"/>
      <c r="J110" s="11">
        <f>IF(G110&lt;&gt;0,H110/G110,100)</f>
        <v>100</v>
      </c>
    </row>
    <row r="111" spans="1:10" ht="23.25" customHeight="1">
      <c r="A111" s="23"/>
      <c r="B111" s="24" t="s">
        <v>1</v>
      </c>
      <c r="C111" s="24" t="s">
        <v>27</v>
      </c>
      <c r="D111" s="26"/>
      <c r="E111" s="7"/>
      <c r="F111" s="7"/>
      <c r="G111" s="13">
        <f>SUBTOTAL(9,G112:G118)</f>
        <v>245000</v>
      </c>
      <c r="H111" s="13">
        <f>SUBTOTAL(9,H112:H118)</f>
        <v>206290</v>
      </c>
      <c r="I111" s="13">
        <f>H111-G111</f>
        <v>-38710</v>
      </c>
      <c r="J111" s="29">
        <f>IF(G111&lt;&gt;0,(H111*100/G111)-100,0)</f>
        <v>-15.799999999999997</v>
      </c>
    </row>
    <row r="112" spans="1:10" ht="30" customHeight="1" hidden="1">
      <c r="A112" s="23"/>
      <c r="B112" s="24"/>
      <c r="C112" s="26"/>
      <c r="D112" s="26"/>
      <c r="E112" s="7"/>
      <c r="F112" s="7"/>
      <c r="G112" s="13"/>
      <c r="H112" s="13"/>
      <c r="I112" s="13"/>
      <c r="J112" s="11">
        <f>IF(G112&lt;&gt;0,H112/G112,100)</f>
        <v>100</v>
      </c>
    </row>
    <row r="113" spans="3:10" ht="18.75">
      <c r="C113" s="1" t="s">
        <v>20</v>
      </c>
      <c r="D113" s="1" t="s">
        <v>1</v>
      </c>
      <c r="E113" s="1" t="s">
        <v>49</v>
      </c>
      <c r="F113" s="1" t="s">
        <v>48</v>
      </c>
      <c r="G113" s="5">
        <v>15000</v>
      </c>
      <c r="H113" s="5">
        <v>16000</v>
      </c>
      <c r="I113" s="5">
        <f>H113-G113</f>
        <v>1000</v>
      </c>
      <c r="J113" s="27">
        <f>IF(G113&lt;&gt;0,(H113*100/G113)-100,0)</f>
        <v>6.666666666666671</v>
      </c>
    </row>
    <row r="114" spans="3:10" ht="18.75">
      <c r="C114" s="1" t="s">
        <v>20</v>
      </c>
      <c r="D114" s="1" t="s">
        <v>1</v>
      </c>
      <c r="E114" s="1" t="s">
        <v>55</v>
      </c>
      <c r="F114" s="1" t="s">
        <v>54</v>
      </c>
      <c r="G114" s="5">
        <v>40000</v>
      </c>
      <c r="H114" s="5">
        <v>50000</v>
      </c>
      <c r="I114" s="5">
        <f>H114-G114</f>
        <v>10000</v>
      </c>
      <c r="J114" s="27">
        <f>IF(G114&lt;&gt;0,(H114*100/G114)-100,0)</f>
        <v>25</v>
      </c>
    </row>
    <row r="115" spans="3:10" ht="18.75">
      <c r="C115" s="1" t="s">
        <v>20</v>
      </c>
      <c r="D115" s="1" t="s">
        <v>1</v>
      </c>
      <c r="E115" s="1" t="s">
        <v>93</v>
      </c>
      <c r="F115" s="1" t="s">
        <v>92</v>
      </c>
      <c r="G115" s="5">
        <v>0</v>
      </c>
      <c r="H115" s="5">
        <v>290</v>
      </c>
      <c r="I115" s="5">
        <f>H115-G115</f>
        <v>290</v>
      </c>
      <c r="J115" s="27">
        <f>IF(G115&lt;&gt;0,(H115*100/G115)-100,0)</f>
        <v>0</v>
      </c>
    </row>
    <row r="116" spans="3:10" ht="18.75">
      <c r="C116" s="1" t="s">
        <v>20</v>
      </c>
      <c r="D116" s="1" t="s">
        <v>1</v>
      </c>
      <c r="E116" s="1" t="s">
        <v>91</v>
      </c>
      <c r="F116" s="1" t="s">
        <v>90</v>
      </c>
      <c r="G116" s="5">
        <v>90000</v>
      </c>
      <c r="H116" s="5">
        <v>50000</v>
      </c>
      <c r="I116" s="5">
        <f>H116-G116</f>
        <v>-40000</v>
      </c>
      <c r="J116" s="27">
        <f>IF(G116&lt;&gt;0,(H116*100/G116)-100,0)</f>
        <v>-44.44444444444444</v>
      </c>
    </row>
    <row r="117" spans="3:10" ht="18.75">
      <c r="C117" s="1" t="s">
        <v>20</v>
      </c>
      <c r="D117" s="1" t="s">
        <v>1</v>
      </c>
      <c r="E117" s="1" t="s">
        <v>71</v>
      </c>
      <c r="F117" s="1" t="s">
        <v>70</v>
      </c>
      <c r="G117" s="5">
        <v>100000</v>
      </c>
      <c r="H117" s="5">
        <v>90000</v>
      </c>
      <c r="I117" s="5">
        <f>H117-G117</f>
        <v>-10000</v>
      </c>
      <c r="J117" s="27">
        <f>IF(G117&lt;&gt;0,(H117*100/G117)-100,0)</f>
        <v>-10</v>
      </c>
    </row>
    <row r="118" spans="1:10" ht="19.5" customHeight="1" hidden="1">
      <c r="A118" s="2"/>
      <c r="B118" s="2"/>
      <c r="C118" s="2"/>
      <c r="D118" s="2"/>
      <c r="E118" s="2"/>
      <c r="F118" s="2"/>
      <c r="G118" s="4"/>
      <c r="H118" s="4"/>
      <c r="I118" s="4"/>
      <c r="J118" s="11">
        <f>IF(G118&lt;&gt;0,H118/G118,100)</f>
        <v>100</v>
      </c>
    </row>
    <row r="119" spans="1:10" ht="23.25" customHeight="1">
      <c r="A119" s="23"/>
      <c r="B119" s="24" t="s">
        <v>2</v>
      </c>
      <c r="C119" s="24" t="s">
        <v>29</v>
      </c>
      <c r="D119" s="26"/>
      <c r="E119" s="7"/>
      <c r="F119" s="7"/>
      <c r="G119" s="13">
        <f>SUBTOTAL(9,G120:G142)</f>
        <v>1240789</v>
      </c>
      <c r="H119" s="13">
        <f>SUBTOTAL(9,H120:H142)</f>
        <v>1092000</v>
      </c>
      <c r="I119" s="13">
        <f>H119-G119</f>
        <v>-148789</v>
      </c>
      <c r="J119" s="29">
        <f>IF(G119&lt;&gt;0,(H119*100/G119)-100,0)</f>
        <v>-11.99148283874213</v>
      </c>
    </row>
    <row r="120" spans="1:10" ht="30" customHeight="1" hidden="1">
      <c r="A120" s="23"/>
      <c r="B120" s="24"/>
      <c r="C120" s="26"/>
      <c r="D120" s="26"/>
      <c r="E120" s="7"/>
      <c r="F120" s="7"/>
      <c r="G120" s="13"/>
      <c r="H120" s="13"/>
      <c r="I120" s="13"/>
      <c r="J120" s="11">
        <f>IF(G120&lt;&gt;0,H120/G120,100)</f>
        <v>100</v>
      </c>
    </row>
    <row r="121" spans="3:10" ht="18.75">
      <c r="C121" s="1" t="s">
        <v>20</v>
      </c>
      <c r="D121" s="1" t="s">
        <v>2</v>
      </c>
      <c r="E121" s="1" t="s">
        <v>49</v>
      </c>
      <c r="F121" s="1" t="s">
        <v>48</v>
      </c>
      <c r="G121" s="5">
        <v>15000</v>
      </c>
      <c r="H121" s="5">
        <v>15000</v>
      </c>
      <c r="I121" s="5">
        <f aca="true" t="shared" si="8" ref="I121:I141">H121-G121</f>
        <v>0</v>
      </c>
      <c r="J121" s="27">
        <f aca="true" t="shared" si="9" ref="J121:J141">IF(G121&lt;&gt;0,(H121*100/G121)-100,0)</f>
        <v>0</v>
      </c>
    </row>
    <row r="122" spans="3:10" ht="18.75">
      <c r="C122" s="1" t="s">
        <v>20</v>
      </c>
      <c r="D122" s="1" t="s">
        <v>2</v>
      </c>
      <c r="E122" s="1" t="s">
        <v>89</v>
      </c>
      <c r="F122" s="1" t="s">
        <v>88</v>
      </c>
      <c r="G122" s="5">
        <v>3800</v>
      </c>
      <c r="H122" s="5">
        <v>25000</v>
      </c>
      <c r="I122" s="5">
        <f t="shared" si="8"/>
        <v>21200</v>
      </c>
      <c r="J122" s="27">
        <f t="shared" si="9"/>
        <v>557.8947368421053</v>
      </c>
    </row>
    <row r="123" spans="3:10" ht="18.75">
      <c r="C123" s="1" t="s">
        <v>20</v>
      </c>
      <c r="D123" s="1" t="s">
        <v>2</v>
      </c>
      <c r="E123" s="1" t="s">
        <v>69</v>
      </c>
      <c r="F123" s="1" t="s">
        <v>68</v>
      </c>
      <c r="G123" s="5">
        <v>15000</v>
      </c>
      <c r="H123" s="5">
        <v>30000</v>
      </c>
      <c r="I123" s="5">
        <f t="shared" si="8"/>
        <v>15000</v>
      </c>
      <c r="J123" s="27">
        <f t="shared" si="9"/>
        <v>100</v>
      </c>
    </row>
    <row r="124" spans="3:10" ht="18.75">
      <c r="C124" s="1" t="s">
        <v>20</v>
      </c>
      <c r="D124" s="1" t="s">
        <v>2</v>
      </c>
      <c r="E124" s="1" t="s">
        <v>67</v>
      </c>
      <c r="F124" s="1" t="s">
        <v>66</v>
      </c>
      <c r="G124" s="5">
        <v>25000</v>
      </c>
      <c r="H124" s="5">
        <v>30000</v>
      </c>
      <c r="I124" s="5">
        <f t="shared" si="8"/>
        <v>5000</v>
      </c>
      <c r="J124" s="27">
        <f t="shared" si="9"/>
        <v>20</v>
      </c>
    </row>
    <row r="125" spans="3:10" ht="18.75">
      <c r="C125" s="1" t="s">
        <v>20</v>
      </c>
      <c r="D125" s="1" t="s">
        <v>2</v>
      </c>
      <c r="E125" s="1" t="s">
        <v>65</v>
      </c>
      <c r="F125" s="1" t="s">
        <v>64</v>
      </c>
      <c r="G125" s="5">
        <v>37000</v>
      </c>
      <c r="H125" s="5">
        <v>37000</v>
      </c>
      <c r="I125" s="5">
        <f t="shared" si="8"/>
        <v>0</v>
      </c>
      <c r="J125" s="27">
        <f t="shared" si="9"/>
        <v>0</v>
      </c>
    </row>
    <row r="126" spans="3:10" ht="18.75">
      <c r="C126" s="1" t="s">
        <v>20</v>
      </c>
      <c r="D126" s="1" t="s">
        <v>2</v>
      </c>
      <c r="E126" s="1" t="s">
        <v>59</v>
      </c>
      <c r="F126" s="1" t="s">
        <v>58</v>
      </c>
      <c r="G126" s="5">
        <v>35000</v>
      </c>
      <c r="H126" s="5">
        <v>45000</v>
      </c>
      <c r="I126" s="5">
        <f t="shared" si="8"/>
        <v>10000</v>
      </c>
      <c r="J126" s="27">
        <f t="shared" si="9"/>
        <v>28.571428571428584</v>
      </c>
    </row>
    <row r="127" spans="3:10" ht="18.75">
      <c r="C127" s="1" t="s">
        <v>20</v>
      </c>
      <c r="D127" s="1" t="s">
        <v>2</v>
      </c>
      <c r="E127" s="1" t="s">
        <v>57</v>
      </c>
      <c r="F127" s="1" t="s">
        <v>56</v>
      </c>
      <c r="G127" s="5">
        <v>11000</v>
      </c>
      <c r="H127" s="5">
        <v>20000</v>
      </c>
      <c r="I127" s="5">
        <f t="shared" si="8"/>
        <v>9000</v>
      </c>
      <c r="J127" s="27">
        <f t="shared" si="9"/>
        <v>81.81818181818181</v>
      </c>
    </row>
    <row r="128" spans="3:10" ht="18.75">
      <c r="C128" s="1" t="s">
        <v>20</v>
      </c>
      <c r="D128" s="1" t="s">
        <v>2</v>
      </c>
      <c r="E128" s="1" t="s">
        <v>55</v>
      </c>
      <c r="F128" s="1" t="s">
        <v>54</v>
      </c>
      <c r="G128" s="5">
        <v>126200</v>
      </c>
      <c r="H128" s="5">
        <v>140000</v>
      </c>
      <c r="I128" s="5">
        <f t="shared" si="8"/>
        <v>13800</v>
      </c>
      <c r="J128" s="27">
        <f t="shared" si="9"/>
        <v>10.93502377179081</v>
      </c>
    </row>
    <row r="129" spans="3:10" ht="18.75">
      <c r="C129" s="1" t="s">
        <v>20</v>
      </c>
      <c r="D129" s="1" t="s">
        <v>2</v>
      </c>
      <c r="E129" s="1" t="s">
        <v>53</v>
      </c>
      <c r="F129" s="1" t="s">
        <v>52</v>
      </c>
      <c r="G129" s="5">
        <v>30000</v>
      </c>
      <c r="H129" s="5">
        <v>60000</v>
      </c>
      <c r="I129" s="5">
        <f t="shared" si="8"/>
        <v>30000</v>
      </c>
      <c r="J129" s="27">
        <f t="shared" si="9"/>
        <v>100</v>
      </c>
    </row>
    <row r="130" spans="3:10" ht="18.75">
      <c r="C130" s="1" t="s">
        <v>20</v>
      </c>
      <c r="D130" s="1" t="s">
        <v>2</v>
      </c>
      <c r="E130" s="1" t="s">
        <v>87</v>
      </c>
      <c r="F130" s="1" t="s">
        <v>86</v>
      </c>
      <c r="G130" s="5">
        <v>600</v>
      </c>
      <c r="H130" s="5">
        <v>2000</v>
      </c>
      <c r="I130" s="5">
        <f t="shared" si="8"/>
        <v>1400</v>
      </c>
      <c r="J130" s="27">
        <f t="shared" si="9"/>
        <v>233.33333333333331</v>
      </c>
    </row>
    <row r="131" spans="3:10" ht="18.75">
      <c r="C131" s="1" t="s">
        <v>20</v>
      </c>
      <c r="D131" s="1" t="s">
        <v>2</v>
      </c>
      <c r="E131" s="1" t="s">
        <v>63</v>
      </c>
      <c r="F131" s="1" t="s">
        <v>62</v>
      </c>
      <c r="G131" s="5">
        <v>40000</v>
      </c>
      <c r="H131" s="5">
        <v>35000</v>
      </c>
      <c r="I131" s="5">
        <f t="shared" si="8"/>
        <v>-5000</v>
      </c>
      <c r="J131" s="27">
        <f t="shared" si="9"/>
        <v>-12.5</v>
      </c>
    </row>
    <row r="132" spans="3:10" ht="18.75">
      <c r="C132" s="1" t="s">
        <v>20</v>
      </c>
      <c r="D132" s="1" t="s">
        <v>2</v>
      </c>
      <c r="E132" s="1" t="s">
        <v>85</v>
      </c>
      <c r="F132" s="1" t="s">
        <v>84</v>
      </c>
      <c r="G132" s="5">
        <v>12000</v>
      </c>
      <c r="H132" s="5">
        <v>15000</v>
      </c>
      <c r="I132" s="5">
        <f t="shared" si="8"/>
        <v>3000</v>
      </c>
      <c r="J132" s="27">
        <f t="shared" si="9"/>
        <v>25</v>
      </c>
    </row>
    <row r="133" spans="3:10" ht="18.75">
      <c r="C133" s="1" t="s">
        <v>20</v>
      </c>
      <c r="D133" s="1" t="s">
        <v>2</v>
      </c>
      <c r="E133" s="1" t="s">
        <v>83</v>
      </c>
      <c r="F133" s="1" t="s">
        <v>82</v>
      </c>
      <c r="G133" s="5">
        <v>10000</v>
      </c>
      <c r="H133" s="5">
        <v>10000</v>
      </c>
      <c r="I133" s="5">
        <f t="shared" si="8"/>
        <v>0</v>
      </c>
      <c r="J133" s="27">
        <f t="shared" si="9"/>
        <v>0</v>
      </c>
    </row>
    <row r="134" spans="3:10" ht="18.75">
      <c r="C134" s="1" t="s">
        <v>20</v>
      </c>
      <c r="D134" s="1" t="s">
        <v>2</v>
      </c>
      <c r="E134" s="1" t="s">
        <v>81</v>
      </c>
      <c r="F134" s="1" t="s">
        <v>80</v>
      </c>
      <c r="G134" s="5">
        <v>200000</v>
      </c>
      <c r="H134" s="5">
        <v>0</v>
      </c>
      <c r="I134" s="5">
        <f t="shared" si="8"/>
        <v>-200000</v>
      </c>
      <c r="J134" s="27">
        <f t="shared" si="9"/>
        <v>-100</v>
      </c>
    </row>
    <row r="135" spans="3:10" ht="18.75">
      <c r="C135" s="1" t="s">
        <v>20</v>
      </c>
      <c r="D135" s="1" t="s">
        <v>2</v>
      </c>
      <c r="E135" s="1" t="s">
        <v>79</v>
      </c>
      <c r="F135" s="1" t="s">
        <v>78</v>
      </c>
      <c r="G135" s="5">
        <v>130000</v>
      </c>
      <c r="H135" s="5">
        <v>130000</v>
      </c>
      <c r="I135" s="5">
        <f t="shared" si="8"/>
        <v>0</v>
      </c>
      <c r="J135" s="27">
        <f t="shared" si="9"/>
        <v>0</v>
      </c>
    </row>
    <row r="136" spans="3:10" ht="18.75">
      <c r="C136" s="1" t="s">
        <v>20</v>
      </c>
      <c r="D136" s="1" t="s">
        <v>2</v>
      </c>
      <c r="E136" s="1" t="s">
        <v>77</v>
      </c>
      <c r="F136" s="1" t="s">
        <v>76</v>
      </c>
      <c r="G136" s="5">
        <v>290000</v>
      </c>
      <c r="H136" s="5">
        <v>6200</v>
      </c>
      <c r="I136" s="5">
        <f t="shared" si="8"/>
        <v>-283800</v>
      </c>
      <c r="J136" s="27">
        <f t="shared" si="9"/>
        <v>-97.86206896551724</v>
      </c>
    </row>
    <row r="137" spans="3:10" ht="18.75">
      <c r="C137" s="1" t="s">
        <v>20</v>
      </c>
      <c r="D137" s="1" t="s">
        <v>2</v>
      </c>
      <c r="E137" s="1" t="s">
        <v>75</v>
      </c>
      <c r="F137" s="1" t="s">
        <v>74</v>
      </c>
      <c r="G137" s="5">
        <v>15000</v>
      </c>
      <c r="H137" s="5">
        <v>25000</v>
      </c>
      <c r="I137" s="5">
        <f t="shared" si="8"/>
        <v>10000</v>
      </c>
      <c r="J137" s="27">
        <f t="shared" si="9"/>
        <v>66.66666666666666</v>
      </c>
    </row>
    <row r="138" spans="3:10" ht="18.75">
      <c r="C138" s="1" t="s">
        <v>20</v>
      </c>
      <c r="D138" s="1" t="s">
        <v>2</v>
      </c>
      <c r="E138" s="1" t="s">
        <v>61</v>
      </c>
      <c r="F138" s="1" t="s">
        <v>60</v>
      </c>
      <c r="G138" s="5">
        <v>3500</v>
      </c>
      <c r="H138" s="5">
        <v>4400</v>
      </c>
      <c r="I138" s="5">
        <f t="shared" si="8"/>
        <v>900</v>
      </c>
      <c r="J138" s="27">
        <f t="shared" si="9"/>
        <v>25.714285714285708</v>
      </c>
    </row>
    <row r="139" spans="3:10" ht="18.75">
      <c r="C139" s="1" t="s">
        <v>20</v>
      </c>
      <c r="D139" s="1" t="s">
        <v>2</v>
      </c>
      <c r="E139" s="1" t="s">
        <v>73</v>
      </c>
      <c r="F139" s="1" t="s">
        <v>72</v>
      </c>
      <c r="G139" s="5">
        <v>0</v>
      </c>
      <c r="H139" s="5">
        <v>10000</v>
      </c>
      <c r="I139" s="5">
        <f t="shared" si="8"/>
        <v>10000</v>
      </c>
      <c r="J139" s="27">
        <f t="shared" si="9"/>
        <v>0</v>
      </c>
    </row>
    <row r="140" spans="3:10" ht="18.75">
      <c r="C140" s="1" t="s">
        <v>20</v>
      </c>
      <c r="D140" s="1" t="s">
        <v>2</v>
      </c>
      <c r="E140" s="1" t="s">
        <v>71</v>
      </c>
      <c r="F140" s="1" t="s">
        <v>70</v>
      </c>
      <c r="G140" s="5">
        <v>200000</v>
      </c>
      <c r="H140" s="5">
        <v>452400</v>
      </c>
      <c r="I140" s="5">
        <f t="shared" si="8"/>
        <v>252400</v>
      </c>
      <c r="J140" s="27">
        <f t="shared" si="9"/>
        <v>126.19999999999999</v>
      </c>
    </row>
    <row r="141" spans="3:10" ht="18.75">
      <c r="C141" s="1" t="s">
        <v>20</v>
      </c>
      <c r="D141" s="1" t="s">
        <v>2</v>
      </c>
      <c r="E141" s="1" t="s">
        <v>16</v>
      </c>
      <c r="F141" s="1" t="s">
        <v>33</v>
      </c>
      <c r="G141" s="5">
        <v>41689</v>
      </c>
      <c r="H141" s="5">
        <v>0</v>
      </c>
      <c r="I141" s="5">
        <f t="shared" si="8"/>
        <v>-41689</v>
      </c>
      <c r="J141" s="27">
        <f t="shared" si="9"/>
        <v>-100</v>
      </c>
    </row>
    <row r="142" spans="1:10" ht="19.5" customHeight="1" hidden="1">
      <c r="A142" s="2"/>
      <c r="B142" s="2"/>
      <c r="C142" s="2"/>
      <c r="D142" s="2"/>
      <c r="E142" s="2"/>
      <c r="F142" s="2"/>
      <c r="G142" s="4"/>
      <c r="H142" s="4"/>
      <c r="I142" s="4"/>
      <c r="J142" s="11">
        <f>IF(G142&lt;&gt;0,H142/G142,100)</f>
        <v>100</v>
      </c>
    </row>
    <row r="143" spans="1:10" ht="23.25" customHeight="1">
      <c r="A143" s="23"/>
      <c r="B143" s="24" t="s">
        <v>3</v>
      </c>
      <c r="C143" s="24" t="s">
        <v>24</v>
      </c>
      <c r="D143" s="26"/>
      <c r="E143" s="7"/>
      <c r="F143" s="7"/>
      <c r="G143" s="13">
        <f>SUBTOTAL(9,G144:G154)</f>
        <v>111000</v>
      </c>
      <c r="H143" s="13">
        <f>SUBTOTAL(9,H144:H154)</f>
        <v>81000</v>
      </c>
      <c r="I143" s="13">
        <f>H143-G143</f>
        <v>-30000</v>
      </c>
      <c r="J143" s="29">
        <f>IF(G143&lt;&gt;0,(H143*100/G143)-100,0)</f>
        <v>-27.02702702702703</v>
      </c>
    </row>
    <row r="144" spans="1:10" ht="30" customHeight="1" hidden="1">
      <c r="A144" s="23"/>
      <c r="B144" s="24"/>
      <c r="C144" s="26"/>
      <c r="D144" s="26"/>
      <c r="E144" s="7"/>
      <c r="F144" s="7"/>
      <c r="G144" s="13"/>
      <c r="H144" s="13"/>
      <c r="I144" s="13"/>
      <c r="J144" s="11">
        <f>IF(G144&lt;&gt;0,H144/G144,100)</f>
        <v>100</v>
      </c>
    </row>
    <row r="145" spans="3:10" ht="18.75">
      <c r="C145" s="1" t="s">
        <v>20</v>
      </c>
      <c r="D145" s="1" t="s">
        <v>3</v>
      </c>
      <c r="E145" s="1" t="s">
        <v>49</v>
      </c>
      <c r="F145" s="1" t="s">
        <v>48</v>
      </c>
      <c r="G145" s="5">
        <v>1000</v>
      </c>
      <c r="H145" s="5">
        <v>0</v>
      </c>
      <c r="I145" s="5">
        <f aca="true" t="shared" si="10" ref="I145:I153">H145-G145</f>
        <v>-1000</v>
      </c>
      <c r="J145" s="27">
        <f aca="true" t="shared" si="11" ref="J145:J153">IF(G145&lt;&gt;0,(H145*100/G145)-100,0)</f>
        <v>-100</v>
      </c>
    </row>
    <row r="146" spans="3:10" ht="18.75">
      <c r="C146" s="1" t="s">
        <v>20</v>
      </c>
      <c r="D146" s="1" t="s">
        <v>3</v>
      </c>
      <c r="E146" s="1" t="s">
        <v>69</v>
      </c>
      <c r="F146" s="1" t="s">
        <v>68</v>
      </c>
      <c r="G146" s="5">
        <v>5800</v>
      </c>
      <c r="H146" s="5">
        <v>0</v>
      </c>
      <c r="I146" s="5">
        <f t="shared" si="10"/>
        <v>-5800</v>
      </c>
      <c r="J146" s="27">
        <f t="shared" si="11"/>
        <v>-100</v>
      </c>
    </row>
    <row r="147" spans="3:10" ht="18.75">
      <c r="C147" s="1" t="s">
        <v>20</v>
      </c>
      <c r="D147" s="1" t="s">
        <v>3</v>
      </c>
      <c r="E147" s="1" t="s">
        <v>67</v>
      </c>
      <c r="F147" s="1" t="s">
        <v>66</v>
      </c>
      <c r="G147" s="5">
        <v>10000</v>
      </c>
      <c r="H147" s="5">
        <v>0</v>
      </c>
      <c r="I147" s="5">
        <f t="shared" si="10"/>
        <v>-10000</v>
      </c>
      <c r="J147" s="27">
        <f t="shared" si="11"/>
        <v>-100</v>
      </c>
    </row>
    <row r="148" spans="3:10" ht="18.75">
      <c r="C148" s="1" t="s">
        <v>20</v>
      </c>
      <c r="D148" s="1" t="s">
        <v>3</v>
      </c>
      <c r="E148" s="1" t="s">
        <v>65</v>
      </c>
      <c r="F148" s="1" t="s">
        <v>64</v>
      </c>
      <c r="G148" s="5">
        <v>12000</v>
      </c>
      <c r="H148" s="5">
        <v>0</v>
      </c>
      <c r="I148" s="5">
        <f t="shared" si="10"/>
        <v>-12000</v>
      </c>
      <c r="J148" s="27">
        <f t="shared" si="11"/>
        <v>-100</v>
      </c>
    </row>
    <row r="149" spans="3:10" ht="18.75">
      <c r="C149" s="1" t="s">
        <v>20</v>
      </c>
      <c r="D149" s="1" t="s">
        <v>3</v>
      </c>
      <c r="E149" s="1" t="s">
        <v>57</v>
      </c>
      <c r="F149" s="1" t="s">
        <v>56</v>
      </c>
      <c r="G149" s="5">
        <v>4000</v>
      </c>
      <c r="H149" s="5">
        <v>9000</v>
      </c>
      <c r="I149" s="5">
        <f t="shared" si="10"/>
        <v>5000</v>
      </c>
      <c r="J149" s="27">
        <f t="shared" si="11"/>
        <v>125</v>
      </c>
    </row>
    <row r="150" spans="3:10" ht="18.75">
      <c r="C150" s="1" t="s">
        <v>20</v>
      </c>
      <c r="D150" s="1" t="s">
        <v>3</v>
      </c>
      <c r="E150" s="1" t="s">
        <v>55</v>
      </c>
      <c r="F150" s="1" t="s">
        <v>54</v>
      </c>
      <c r="G150" s="5">
        <v>43200</v>
      </c>
      <c r="H150" s="5">
        <v>50000</v>
      </c>
      <c r="I150" s="5">
        <f t="shared" si="10"/>
        <v>6800</v>
      </c>
      <c r="J150" s="27">
        <f t="shared" si="11"/>
        <v>15.740740740740748</v>
      </c>
    </row>
    <row r="151" spans="3:10" ht="18.75">
      <c r="C151" s="1" t="s">
        <v>20</v>
      </c>
      <c r="D151" s="1" t="s">
        <v>3</v>
      </c>
      <c r="E151" s="1" t="s">
        <v>53</v>
      </c>
      <c r="F151" s="1" t="s">
        <v>52</v>
      </c>
      <c r="G151" s="5">
        <v>25000</v>
      </c>
      <c r="H151" s="5">
        <v>22000</v>
      </c>
      <c r="I151" s="5">
        <f t="shared" si="10"/>
        <v>-3000</v>
      </c>
      <c r="J151" s="27">
        <f t="shared" si="11"/>
        <v>-12</v>
      </c>
    </row>
    <row r="152" spans="3:10" ht="18.75">
      <c r="C152" s="1" t="s">
        <v>20</v>
      </c>
      <c r="D152" s="1" t="s">
        <v>3</v>
      </c>
      <c r="E152" s="1" t="s">
        <v>63</v>
      </c>
      <c r="F152" s="1" t="s">
        <v>62</v>
      </c>
      <c r="G152" s="5">
        <v>7000</v>
      </c>
      <c r="H152" s="5">
        <v>0</v>
      </c>
      <c r="I152" s="5">
        <f t="shared" si="10"/>
        <v>-7000</v>
      </c>
      <c r="J152" s="27">
        <f t="shared" si="11"/>
        <v>-100</v>
      </c>
    </row>
    <row r="153" spans="3:10" ht="18.75">
      <c r="C153" s="1" t="s">
        <v>20</v>
      </c>
      <c r="D153" s="1" t="s">
        <v>3</v>
      </c>
      <c r="E153" s="1" t="s">
        <v>61</v>
      </c>
      <c r="F153" s="1" t="s">
        <v>60</v>
      </c>
      <c r="G153" s="5">
        <v>3000</v>
      </c>
      <c r="H153" s="5">
        <v>0</v>
      </c>
      <c r="I153" s="5">
        <f t="shared" si="10"/>
        <v>-3000</v>
      </c>
      <c r="J153" s="27">
        <f t="shared" si="11"/>
        <v>-100</v>
      </c>
    </row>
    <row r="154" spans="1:10" ht="19.5" customHeight="1" hidden="1">
      <c r="A154" s="2"/>
      <c r="B154" s="2"/>
      <c r="C154" s="2"/>
      <c r="D154" s="2"/>
      <c r="E154" s="2"/>
      <c r="F154" s="2"/>
      <c r="G154" s="4"/>
      <c r="H154" s="4"/>
      <c r="I154" s="4"/>
      <c r="J154" s="11">
        <f>IF(G154&lt;&gt;0,H154/G154,100)</f>
        <v>100</v>
      </c>
    </row>
    <row r="155" spans="1:10" ht="23.25" customHeight="1">
      <c r="A155" s="23"/>
      <c r="B155" s="24" t="s">
        <v>4</v>
      </c>
      <c r="C155" s="24" t="s">
        <v>21</v>
      </c>
      <c r="D155" s="26"/>
      <c r="E155" s="7"/>
      <c r="F155" s="7"/>
      <c r="G155" s="13">
        <f>SUBTOTAL(9,G156:G161)</f>
        <v>20000</v>
      </c>
      <c r="H155" s="13">
        <f>SUBTOTAL(9,H156:H161)</f>
        <v>4000</v>
      </c>
      <c r="I155" s="13">
        <f>H155-G155</f>
        <v>-16000</v>
      </c>
      <c r="J155" s="29">
        <f>IF(G155&lt;&gt;0,(H155*100/G155)-100,0)</f>
        <v>-80</v>
      </c>
    </row>
    <row r="156" spans="1:10" ht="30" customHeight="1" hidden="1">
      <c r="A156" s="23"/>
      <c r="B156" s="24"/>
      <c r="C156" s="26"/>
      <c r="D156" s="26"/>
      <c r="E156" s="7"/>
      <c r="F156" s="7"/>
      <c r="G156" s="13"/>
      <c r="H156" s="13"/>
      <c r="I156" s="13"/>
      <c r="J156" s="11">
        <f>IF(G156&lt;&gt;0,H156/G156,100)</f>
        <v>100</v>
      </c>
    </row>
    <row r="157" spans="3:10" ht="18.75">
      <c r="C157" s="1" t="s">
        <v>20</v>
      </c>
      <c r="D157" s="1" t="s">
        <v>4</v>
      </c>
      <c r="E157" s="1" t="s">
        <v>59</v>
      </c>
      <c r="F157" s="1" t="s">
        <v>58</v>
      </c>
      <c r="G157" s="5">
        <v>0</v>
      </c>
      <c r="H157" s="5">
        <v>3000</v>
      </c>
      <c r="I157" s="5">
        <f>H157-G157</f>
        <v>3000</v>
      </c>
      <c r="J157" s="27">
        <f>IF(G157&lt;&gt;0,(H157*100/G157)-100,0)</f>
        <v>0</v>
      </c>
    </row>
    <row r="158" spans="3:10" ht="18.75">
      <c r="C158" s="1" t="s">
        <v>20</v>
      </c>
      <c r="D158" s="1" t="s">
        <v>4</v>
      </c>
      <c r="E158" s="1" t="s">
        <v>57</v>
      </c>
      <c r="F158" s="1" t="s">
        <v>56</v>
      </c>
      <c r="G158" s="5">
        <v>2000</v>
      </c>
      <c r="H158" s="5">
        <v>0</v>
      </c>
      <c r="I158" s="5">
        <f>H158-G158</f>
        <v>-2000</v>
      </c>
      <c r="J158" s="27">
        <f>IF(G158&lt;&gt;0,(H158*100/G158)-100,0)</f>
        <v>-100</v>
      </c>
    </row>
    <row r="159" spans="3:10" ht="18.75">
      <c r="C159" s="1" t="s">
        <v>20</v>
      </c>
      <c r="D159" s="1" t="s">
        <v>4</v>
      </c>
      <c r="E159" s="1" t="s">
        <v>55</v>
      </c>
      <c r="F159" s="1" t="s">
        <v>54</v>
      </c>
      <c r="G159" s="5">
        <v>9000</v>
      </c>
      <c r="H159" s="5">
        <v>1000</v>
      </c>
      <c r="I159" s="5">
        <f>H159-G159</f>
        <v>-8000</v>
      </c>
      <c r="J159" s="27">
        <f>IF(G159&lt;&gt;0,(H159*100/G159)-100,0)</f>
        <v>-88.88888888888889</v>
      </c>
    </row>
    <row r="160" spans="3:10" ht="18.75">
      <c r="C160" s="1" t="s">
        <v>20</v>
      </c>
      <c r="D160" s="1" t="s">
        <v>4</v>
      </c>
      <c r="E160" s="1" t="s">
        <v>53</v>
      </c>
      <c r="F160" s="1" t="s">
        <v>52</v>
      </c>
      <c r="G160" s="5">
        <v>9000</v>
      </c>
      <c r="H160" s="5">
        <v>0</v>
      </c>
      <c r="I160" s="5">
        <f>H160-G160</f>
        <v>-9000</v>
      </c>
      <c r="J160" s="27">
        <f>IF(G160&lt;&gt;0,(H160*100/G160)-100,0)</f>
        <v>-100</v>
      </c>
    </row>
    <row r="161" spans="1:10" ht="19.5" customHeight="1" hidden="1">
      <c r="A161" s="2"/>
      <c r="B161" s="2"/>
      <c r="C161" s="2"/>
      <c r="D161" s="2"/>
      <c r="E161" s="2"/>
      <c r="F161" s="2"/>
      <c r="G161" s="4"/>
      <c r="H161" s="4"/>
      <c r="I161" s="4"/>
      <c r="J161" s="11">
        <f>IF(G161&lt;&gt;0,H161/G161,100)</f>
        <v>100</v>
      </c>
    </row>
    <row r="162" spans="1:10" ht="18.75" hidden="1">
      <c r="A162" s="2"/>
      <c r="B162" s="2"/>
      <c r="C162" s="2"/>
      <c r="D162" s="2"/>
      <c r="E162" s="2"/>
      <c r="F162" s="2"/>
      <c r="G162" s="4"/>
      <c r="H162" s="4"/>
      <c r="I162" s="4"/>
      <c r="J162" s="11">
        <f>IF(G162&lt;&gt;0,H162/G162,100)</f>
        <v>100</v>
      </c>
    </row>
    <row r="163" spans="1:10" ht="23.25" customHeight="1">
      <c r="A163" s="21" t="s">
        <v>50</v>
      </c>
      <c r="B163" s="21" t="s">
        <v>51</v>
      </c>
      <c r="C163" s="10"/>
      <c r="D163" s="10"/>
      <c r="E163" s="10"/>
      <c r="F163" s="10"/>
      <c r="G163" s="11">
        <f>SUBTOTAL(9,G164:G169)</f>
        <v>0</v>
      </c>
      <c r="H163" s="11">
        <f>SUBTOTAL(9,H164:H169)</f>
        <v>3000</v>
      </c>
      <c r="I163" s="11">
        <f>H163-G163</f>
        <v>3000</v>
      </c>
      <c r="J163" s="11">
        <f>IF(G163&lt;&gt;0,(H163*100/G163)-100,0)</f>
        <v>0</v>
      </c>
    </row>
    <row r="164" spans="1:10" ht="30" customHeight="1" hidden="1">
      <c r="A164" s="22"/>
      <c r="B164" s="22"/>
      <c r="C164" s="6"/>
      <c r="D164" s="6"/>
      <c r="E164" s="6"/>
      <c r="F164" s="6"/>
      <c r="G164" s="12"/>
      <c r="H164" s="12"/>
      <c r="I164" s="12"/>
      <c r="J164" s="11">
        <f>IF(G164&lt;&gt;0,H164/G164,100)</f>
        <v>100</v>
      </c>
    </row>
    <row r="165" spans="1:10" ht="23.25" customHeight="1">
      <c r="A165" s="23"/>
      <c r="B165" s="24" t="s">
        <v>2</v>
      </c>
      <c r="C165" s="24" t="s">
        <v>29</v>
      </c>
      <c r="D165" s="26"/>
      <c r="E165" s="7"/>
      <c r="F165" s="7"/>
      <c r="G165" s="13">
        <f>SUBTOTAL(9,G166:G168)</f>
        <v>0</v>
      </c>
      <c r="H165" s="13">
        <f>SUBTOTAL(9,H166:H168)</f>
        <v>3000</v>
      </c>
      <c r="I165" s="13">
        <f>H165-G165</f>
        <v>3000</v>
      </c>
      <c r="J165" s="29">
        <f>IF(G165&lt;&gt;0,(H165*100/G165)-100,0)</f>
        <v>0</v>
      </c>
    </row>
    <row r="166" spans="1:10" ht="30" customHeight="1" hidden="1">
      <c r="A166" s="23"/>
      <c r="B166" s="24"/>
      <c r="C166" s="26"/>
      <c r="D166" s="26"/>
      <c r="E166" s="7"/>
      <c r="F166" s="7"/>
      <c r="G166" s="13"/>
      <c r="H166" s="13"/>
      <c r="I166" s="13"/>
      <c r="J166" s="11">
        <f>IF(G166&lt;&gt;0,H166/G166,100)</f>
        <v>100</v>
      </c>
    </row>
    <row r="167" spans="3:10" ht="18.75">
      <c r="C167" s="1" t="s">
        <v>50</v>
      </c>
      <c r="D167" s="1" t="s">
        <v>2</v>
      </c>
      <c r="E167" s="1" t="s">
        <v>49</v>
      </c>
      <c r="F167" s="1" t="s">
        <v>48</v>
      </c>
      <c r="G167" s="5">
        <v>0</v>
      </c>
      <c r="H167" s="5">
        <v>3000</v>
      </c>
      <c r="I167" s="5">
        <f>H167-G167</f>
        <v>3000</v>
      </c>
      <c r="J167" s="27">
        <f>IF(G167&lt;&gt;0,(H167*100/G167)-100,0)</f>
        <v>0</v>
      </c>
    </row>
    <row r="168" spans="1:10" ht="19.5" customHeight="1" hidden="1">
      <c r="A168" s="2"/>
      <c r="B168" s="2"/>
      <c r="C168" s="2"/>
      <c r="D168" s="2"/>
      <c r="E168" s="2"/>
      <c r="F168" s="2"/>
      <c r="G168" s="4"/>
      <c r="H168" s="4"/>
      <c r="I168" s="4"/>
      <c r="J168" s="11">
        <f>IF(G168&lt;&gt;0,H168/G168,100)</f>
        <v>100</v>
      </c>
    </row>
    <row r="169" spans="1:10" ht="18.75" hidden="1">
      <c r="A169" s="2"/>
      <c r="B169" s="2"/>
      <c r="C169" s="2"/>
      <c r="D169" s="2"/>
      <c r="E169" s="2"/>
      <c r="F169" s="2"/>
      <c r="G169" s="4"/>
      <c r="H169" s="4"/>
      <c r="I169" s="4"/>
      <c r="J169" s="11">
        <f>IF(G169&lt;&gt;0,H169/G169,100)</f>
        <v>100</v>
      </c>
    </row>
    <row r="170" spans="1:10" ht="18.75" hidden="1">
      <c r="A170" s="2"/>
      <c r="B170" s="2"/>
      <c r="C170" s="2"/>
      <c r="D170" s="2"/>
      <c r="E170" s="2"/>
      <c r="F170" s="2"/>
      <c r="G170" s="4"/>
      <c r="H170" s="4"/>
      <c r="I170" s="4"/>
      <c r="J170" s="11">
        <f>IF(G170&lt;&gt;0,H170/G170,100)</f>
        <v>100</v>
      </c>
    </row>
    <row r="171" spans="1:10" ht="27.75" customHeight="1">
      <c r="A171" s="8" t="s">
        <v>23</v>
      </c>
      <c r="B171" s="8"/>
      <c r="C171" s="8"/>
      <c r="D171" s="8"/>
      <c r="E171" s="8"/>
      <c r="F171" s="8"/>
      <c r="G171" s="9">
        <f>SUBTOTAL(9,G12:G170)</f>
        <v>14121289</v>
      </c>
      <c r="H171" s="9">
        <f>SUBTOTAL(9,H12:H170)</f>
        <v>14377310</v>
      </c>
      <c r="I171" s="9">
        <f>H171-G171</f>
        <v>256021</v>
      </c>
      <c r="J171" s="28">
        <f>IF(G171&lt;&gt;0,(H171*100/G171)-100,0)</f>
        <v>1.8130143785032686</v>
      </c>
    </row>
    <row r="172" spans="1:10" ht="14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ht="14.25">
      <c r="A173" t="s">
        <v>149</v>
      </c>
    </row>
    <row r="175" spans="1:9" ht="14.25">
      <c r="A175" t="s">
        <v>144</v>
      </c>
      <c r="I175" t="s">
        <v>146</v>
      </c>
    </row>
    <row r="176" spans="1:9" ht="14.25">
      <c r="A176" t="s">
        <v>145</v>
      </c>
      <c r="I176" t="s">
        <v>147</v>
      </c>
    </row>
  </sheetData>
  <sheetProtection/>
  <mergeCells count="4">
    <mergeCell ref="A4:J4"/>
    <mergeCell ref="A3:J3"/>
    <mergeCell ref="B6:D6"/>
    <mergeCell ref="B7:D7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Robert</cp:lastModifiedBy>
  <cp:lastPrinted>2018-12-21T08:48:32Z</cp:lastPrinted>
  <dcterms:created xsi:type="dcterms:W3CDTF">2014-09-10T12:00:17Z</dcterms:created>
  <dcterms:modified xsi:type="dcterms:W3CDTF">2018-12-21T08:53:27Z</dcterms:modified>
  <cp:category/>
  <cp:version/>
  <cp:contentType/>
  <cp:contentStatus/>
</cp:coreProperties>
</file>